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1総括\120　行政事業レビュー関係（Oドラ）\R3年度\レビューシート格納\０１．最終公表\04. レビューシート最終公表作業用\小項目：令和２年度の事業に係る行政事業レビューシート（最終公表）\５．放射線防護対策及び緊急時対応の的確な実施\会計確認中\"/>
    </mc:Choice>
  </mc:AlternateContent>
  <bookViews>
    <workbookView xWindow="0" yWindow="0" windowWidth="20490" windowHeight="750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52511"/>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59" i="3" l="1"/>
  <c r="AY645" i="3"/>
  <c r="AY271" i="3"/>
  <c r="AY255" i="3"/>
  <c r="AY369"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<sst xmlns="http://schemas.openxmlformats.org/spreadsheetml/2006/main" count="3089" uniqueCount="831">
  <si>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</si>
  <si>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</si>
  <si>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</si>
  <si>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</si>
  <si>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</si>
  <si>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</si>
  <si>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</si>
  <si>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</si>
  <si>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</si>
  <si>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</si>
  <si>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</si>
  <si>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</si>
  <si>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</si>
  <si>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</si>
  <si>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</si>
  <si>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</si>
  <si>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</si>
  <si>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</si>
  <si>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</si>
  <si>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</si>
  <si>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</si>
  <si>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</si>
  <si>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</si>
  <si>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</si>
  <si>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</si>
  <si>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</si>
  <si>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</si>
  <si>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</si>
  <si>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</si>
  <si>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</si>
  <si>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</si>
  <si>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</si>
  <si>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</si>
  <si>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</si>
  <si>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</si>
  <si>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</si>
  <si>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</si>
  <si>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</si>
  <si>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</si>
  <si>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</si>
  <si>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</si>
  <si>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</si>
  <si>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</si>
  <si>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</si>
  <si>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</si>
  <si>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</si>
  <si>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</si>
  <si>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</si>
  <si>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</si>
  <si>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</si>
  <si>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</si>
  <si>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</si>
  <si>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</si>
  <si>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</si>
  <si>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</si>
  <si>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</si>
  <si>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</si>
  <si>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</si>
  <si>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</si>
  <si>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</si>
  <si>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</si>
  <si>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</si>
  <si>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</si>
  <si>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</si>
  <si>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</si>
  <si>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</si>
  <si>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</si>
  <si>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</si>
  <si>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</si>
  <si>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</si>
  <si>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</si>
  <si>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</si>
  <si>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</si>
  <si>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</si>
  <si>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</si>
  <si>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</si>
  <si>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</si>
  <si>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</si>
  <si>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</si>
  <si>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</si>
  <si>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</si>
  <si>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</si>
  <si>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</si>
  <si>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</si>
  <si>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</si>
  <si>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</si>
  <si>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</si>
  <si>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</si>
  <si>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</si>
  <si>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</si>
  <si>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</si>
  <si>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</si>
  <si>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</si>
  <si>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</si>
  <si>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</si>
  <si>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</si>
  <si>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</si>
  <si>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</si>
  <si>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</si>
  <si>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</si>
  <si>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</si>
  <si>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</si>
  <si>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</si>
  <si>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</si>
  <si>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</si>
  <si>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</si>
  <si>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</si>
  <si>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</si>
  <si>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</si>
  <si>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</si>
  <si>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</si>
  <si>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</si>
  <si>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</si>
  <si>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</si>
  <si>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</si>
  <si>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</si>
  <si>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</si>
  <si>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</si>
  <si>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</si>
  <si>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</si>
  <si>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</si>
  <si>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</si>
  <si>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</si>
  <si>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</si>
  <si>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</si>
  <si>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</si>
  <si>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</si>
  <si>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</si>
  <si>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</si>
  <si>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</si>
  <si>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</si>
  <si>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</si>
  <si>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</si>
  <si>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</si>
  <si>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</si>
  <si>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</si>
  <si>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</si>
  <si>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</si>
  <si>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</si>
  <si>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</si>
  <si>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</si>
  <si>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</si>
  <si>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</si>
  <si>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</si>
  <si>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</si>
  <si>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</si>
  <si>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</si>
  <si>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</si>
  <si>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</si>
  <si>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</si>
  <si>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</si>
  <si>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</si>
  <si>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</si>
  <si>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</si>
  <si>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</si>
  <si>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</si>
  <si>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</si>
  <si>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</si>
  <si>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</si>
  <si>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</si>
  <si>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</si>
  <si>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</si>
  <si>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</si>
  <si>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</si>
  <si>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</si>
  <si>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</si>
  <si>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</si>
  <si>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</si>
  <si>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</si>
  <si>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</si>
  <si>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</si>
  <si>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</si>
  <si>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</si>
  <si>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</si>
  <si>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</si>
  <si>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</si>
  <si>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</si>
  <si>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</si>
  <si>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</si>
  <si>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</si>
  <si>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</si>
  <si>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</si>
  <si>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</si>
  <si>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</si>
  <si>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</si>
  <si>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</si>
  <si>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</si>
  <si>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</si>
  <si>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</si>
  <si>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</si>
  <si>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</si>
  <si>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</si>
  <si>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</si>
  <si>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</si>
  <si>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</si>
  <si>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</si>
  <si>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</si>
  <si>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</si>
  <si>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</si>
  <si>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</si>
  <si>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</si>
  <si>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</si>
  <si>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</si>
  <si>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</si>
  <si>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</si>
  <si>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</si>
  <si>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</si>
  <si>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</si>
  <si>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</si>
  <si>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</si>
  <si>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</si>
  <si>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</si>
  <si>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</si>
  <si>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</si>
  <si>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</si>
  <si>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</si>
  <si>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</si>
  <si>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</si>
  <si>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</si>
  <si>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</si>
  <si>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</si>
  <si>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</si>
  <si>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</si>
  <si>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</si>
  <si>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</si>
  <si>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</si>
  <si>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</si>
  <si>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</si>
  <si>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</si>
  <si>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</si>
  <si>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</si>
  <si>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</si>
  <si>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</si>
  <si>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</si>
  <si>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</si>
  <si>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</si>
  <si>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</si>
  <si>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</si>
  <si>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</si>
  <si>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</si>
  <si>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</si>
  <si>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</si>
  <si>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</si>
  <si>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</si>
  <si>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</si>
  <si>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</si>
  <si>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</si>
  <si>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</si>
  <si>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</si>
  <si>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</si>
  <si>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</si>
  <si>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</si>
  <si>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</si>
  <si>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</si>
  <si>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</si>
  <si>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</si>
  <si>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</si>
  <si>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</si>
  <si>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</si>
  <si>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</si>
  <si>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</si>
  <si>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</si>
  <si>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</si>
  <si>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</si>
  <si>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</si>
  <si>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</si>
  <si>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</si>
  <si>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</si>
  <si>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</si>
  <si>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</si>
  <si>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</si>
  <si>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</si>
  <si>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</si>
  <si>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</si>
  <si>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</si>
  <si>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</si>
  <si>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</si>
  <si>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</si>
  <si>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</si>
  <si>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</si>
  <si>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</si>
  <si>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</si>
  <si>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</si>
  <si>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</si>
  <si>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</si>
  <si>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</si>
  <si>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</si>
  <si>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</si>
  <si>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</si>
  <si>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</si>
  <si>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</si>
  <si>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</si>
  <si>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</si>
  <si>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</si>
  <si>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</si>
  <si>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</si>
  <si>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</si>
  <si>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</si>
  <si>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</si>
  <si>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</si>
  <si>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</si>
  <si>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</si>
  <si>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</si>
  <si>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</si>
  <si>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</si>
  <si>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</si>
  <si>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</si>
  <si>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</si>
  <si>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</si>
  <si>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</si>
  <si>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</si>
  <si>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</si>
  <si>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</si>
  <si>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</si>
  <si>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</si>
  <si>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</si>
  <si>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</si>
  <si>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</si>
  <si>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</si>
  <si>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</si>
  <si>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</si>
  <si>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</si>
  <si>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</si>
  <si>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</si>
  <si>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</si>
  <si>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</si>
  <si>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</si>
  <si>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</si>
  <si>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</si>
  <si>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</si>
  <si>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</si>
  <si>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</si>
  <si>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</si>
  <si>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</si>
  <si>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</si>
  <si>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</si>
  <si>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</si>
  <si>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</si>
  <si>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</si>
  <si>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</si>
  <si>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</si>
  <si>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</si>
  <si>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</si>
  <si>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</si>
  <si>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</si>
  <si>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</si>
  <si>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</si>
  <si>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</si>
  <si>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</si>
  <si>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</si>
  <si>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</si>
  <si>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</si>
  <si>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</si>
  <si>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</si>
  <si>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</si>
  <si>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</si>
  <si>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</si>
  <si>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</si>
  <si>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</si>
  <si>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</si>
  <si>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</si>
  <si>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</si>
  <si>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</si>
  <si>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</si>
  <si>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</si>
  <si>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</si>
  <si>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</si>
  <si>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</si>
  <si>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</si>
  <si>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</si>
  <si>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</si>
  <si>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</si>
  <si>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</si>
  <si>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</si>
  <si>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</si>
  <si>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</si>
  <si>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</si>
  <si>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</si>
  <si>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</si>
  <si>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</si>
  <si>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</si>
  <si>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</si>
  <si>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</si>
  <si>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</si>
  <si>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</si>
  <si>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</si>
  <si>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</si>
  <si>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</si>
  <si>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</si>
  <si>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</si>
  <si>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</si>
  <si>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</si>
  <si>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</si>
  <si>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</si>
  <si>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</si>
  <si>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</si>
  <si>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</si>
  <si>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</si>
  <si>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</si>
  <si>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</si>
  <si>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</si>
  <si>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</si>
  <si>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</si>
  <si>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</si>
  <si>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</si>
  <si>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</si>
  <si>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</si>
  <si>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</si>
  <si>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</si>
  <si>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</si>
  <si>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</si>
  <si>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</si>
  <si>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</si>
  <si>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</si>
  <si>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</si>
  <si>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</si>
  <si>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</si>
  <si>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</si>
  <si>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</si>
  <si>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</si>
  <si>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</si>
  <si>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</si>
  <si>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</si>
  <si>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</si>
  <si>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</si>
  <si>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</si>
  <si>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</si>
  <si>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</si>
  <si>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</si>
  <si>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</si>
  <si>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</si>
  <si>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</si>
  <si>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</si>
  <si>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</si>
  <si>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</si>
  <si>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</si>
  <si>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</si>
  <si>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</si>
  <si>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</si>
  <si>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</si>
  <si>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</si>
  <si>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</si>
  <si>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</si>
  <si>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</si>
  <si>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</si>
  <si>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</si>
  <si>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</si>
  <si>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</si>
  <si>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</si>
  <si>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</si>
  <si>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</si>
  <si>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</si>
  <si>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</si>
  <si>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</si>
  <si>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</si>
  <si>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</si>
  <si>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</si>
  <si>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</si>
  <si>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</si>
  <si>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</si>
  <si>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</si>
  <si>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</si>
  <si>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</si>
  <si>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</si>
  <si>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</si>
  <si>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</si>
  <si>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</si>
  <si>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</si>
  <si>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</si>
  <si>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</si>
  <si>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</si>
  <si>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</si>
  <si>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</si>
  <si>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</si>
  <si>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</si>
  <si>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</si>
  <si>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</si>
  <si>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</si>
  <si>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</si>
  <si>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</si>
  <si>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</si>
  <si>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</si>
  <si>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</si>
  <si>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</si>
  <si>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</si>
  <si>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</si>
  <si>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</si>
  <si>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</si>
  <si>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</si>
  <si>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</si>
  <si>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</si>
  <si>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</si>
  <si>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</si>
  <si>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</si>
  <si>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</si>
  <si>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</si>
  <si>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</si>
  <si>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</si>
  <si>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</si>
  <si>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</si>
  <si>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</si>
  <si>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</si>
  <si>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</si>
  <si>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</si>
  <si>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</si>
  <si>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</si>
  <si>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</si>
  <si>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</si>
  <si>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</si>
  <si>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</si>
  <si>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</si>
  <si>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</si>
  <si>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</si>
  <si>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</si>
  <si>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</si>
  <si>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</si>
  <si>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</si>
  <si>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</si>
  <si>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</si>
  <si>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</si>
  <si>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</si>
  <si>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</si>
  <si>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</si>
  <si>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</si>
  <si>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</si>
  <si>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</si>
  <si>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</si>
  <si>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</si>
  <si>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</si>
  <si>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</si>
  <si>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</si>
  <si>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</si>
  <si>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</si>
  <si>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</si>
  <si>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</si>
  <si>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</si>
  <si>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</si>
  <si>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</si>
  <si>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</si>
  <si>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</si>
  <si>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</si>
  <si>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</si>
  <si>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</si>
  <si>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</si>
  <si>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</si>
  <si>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</si>
  <si>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</si>
  <si>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</si>
  <si>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</si>
  <si>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</si>
  <si>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</si>
  <si>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</si>
  <si>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</si>
  <si>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</si>
  <si>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</si>
  <si>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</si>
  <si>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</si>
  <si>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</si>
  <si>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</si>
  <si>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</si>
  <si>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</si>
  <si>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</si>
  <si>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</si>
  <si>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</si>
  <si>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</si>
  <si>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</si>
  <si>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</si>
  <si>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</si>
  <si>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</si>
  <si>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</si>
  <si>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</si>
  <si>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</si>
  <si>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</si>
  <si>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</si>
  <si>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</si>
  <si>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</si>
  <si>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</si>
  <si>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</si>
  <si>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</si>
  <si>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</si>
  <si>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</si>
  <si>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</si>
  <si>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</si>
  <si>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</si>
  <si>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</si>
  <si>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</si>
  <si>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</si>
  <si>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</si>
  <si>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</si>
  <si>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</si>
  <si>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</si>
  <si>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</si>
  <si>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</si>
  <si>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</si>
  <si>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</si>
  <si>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</si>
  <si>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</si>
  <si>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</si>
  <si>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</si>
  <si>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</si>
  <si>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</si>
  <si>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</si>
  <si>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</si>
  <si>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</si>
  <si>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</si>
  <si>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</si>
  <si>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</si>
  <si>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</si>
  <si>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</si>
  <si>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</si>
  <si>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</si>
  <si>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</si>
  <si>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</si>
  <si>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</si>
  <si>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</si>
  <si>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</si>
  <si>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</si>
  <si>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</si>
  <si>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</si>
  <si>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</si>
  <si>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</si>
  <si>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</si>
  <si>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</si>
  <si>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</si>
  <si>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</si>
  <si>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</si>
  <si>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</si>
  <si>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</si>
  <si>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</si>
  <si>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</si>
  <si>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</si>
  <si>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</si>
  <si>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</si>
  <si>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</si>
  <si>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</si>
  <si>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</si>
  <si>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</si>
  <si>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</si>
  <si>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</si>
  <si>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</si>
  <si>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</si>
  <si>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</si>
  <si>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</si>
  <si>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</si>
  <si>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</si>
  <si>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</si>
  <si>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</si>
  <si>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</si>
  <si>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</si>
  <si>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</si>
  <si>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</si>
  <si>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</si>
  <si>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</si>
  <si>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</si>
  <si>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</si>
  <si>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</si>
  <si>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</si>
  <si>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</si>
  <si>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</si>
  <si>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</si>
  <si>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</si>
  <si>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</si>
  <si>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</si>
  <si>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</si>
  <si>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</si>
  <si>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</si>
  <si>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</si>
  <si>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</si>
  <si>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</si>
  <si>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</si>
  <si>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</si>
  <si>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</si>
  <si>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</si>
  <si>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</si>
  <si>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</si>
  <si>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</si>
  <si>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</si>
  <si>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</si>
  <si>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</si>
  <si>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</si>
  <si>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</si>
  <si>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</si>
  <si>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</si>
  <si>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</si>
  <si>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</si>
  <si>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</si>
  <si>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</si>
  <si>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</si>
  <si>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</si>
  <si>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</si>
  <si>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</si>
  <si>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</si>
  <si>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</si>
  <si>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</si>
  <si>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</si>
  <si>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</si>
  <si>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</si>
  <si>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</si>
  <si>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</si>
  <si>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</si>
  <si>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</si>
  <si>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</si>
  <si>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</si>
  <si>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</si>
  <si>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</si>
  <si>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原子力規制委員会</t>
  </si>
  <si>
    <t>原子力規制庁</t>
    <rPh sb="0" eb="6">
      <t>ゲンシリョクキセイチョウ</t>
    </rPh>
    <phoneticPr fontId="5"/>
  </si>
  <si>
    <t>監視情報課長
村山　綾介</t>
    <rPh sb="0" eb="6">
      <t>カンシジョウホウカチョウ</t>
    </rPh>
    <rPh sb="7" eb="9">
      <t>ムラヤマ</t>
    </rPh>
    <rPh sb="10" eb="12">
      <t>リョウスケ</t>
    </rPh>
    <phoneticPr fontId="5"/>
  </si>
  <si>
    <t>長官官房放射線防護グループ
監視情報課</t>
    <rPh sb="0" eb="4">
      <t>チョウカンカンボウ</t>
    </rPh>
    <rPh sb="4" eb="9">
      <t>ホウシャセンボウゴ</t>
    </rPh>
    <rPh sb="14" eb="19">
      <t>カンシジョウホウカ</t>
    </rPh>
    <phoneticPr fontId="5"/>
  </si>
  <si>
    <t>○</t>
  </si>
  <si>
    <t>原規</t>
  </si>
  <si>
    <t>航空機モニタリング運用技術の確立等事業</t>
    <phoneticPr fontId="5"/>
  </si>
  <si>
    <t>特別会計に関する法律第85条第6項
特別会計に関する法律施行令第51条第7項第11号、13号</t>
  </si>
  <si>
    <t>原子力災害対策指針（平成24年10月制定）</t>
  </si>
  <si>
    <t>-</t>
  </si>
  <si>
    <t>-</t>
    <phoneticPr fontId="5"/>
  </si>
  <si>
    <t>-</t>
    <phoneticPr fontId="5"/>
  </si>
  <si>
    <t>-</t>
    <phoneticPr fontId="5"/>
  </si>
  <si>
    <t>航空機モニタリング対策等</t>
  </si>
  <si>
    <t>件</t>
    <rPh sb="0" eb="1">
      <t>ケン</t>
    </rPh>
    <phoneticPr fontId="5"/>
  </si>
  <si>
    <t>令和２年度の航空機モニタリング運用技術確立等事業の報告書</t>
    <phoneticPr fontId="5"/>
  </si>
  <si>
    <t>件</t>
    <rPh sb="0" eb="1">
      <t>ケン</t>
    </rPh>
    <phoneticPr fontId="5"/>
  </si>
  <si>
    <t>１．航空機モニタリングによるバックグラウンド調査の実施
原子力施設周辺領域において本手法によるバックグラウンドレベルを把握するために地方空港と連携してフライトを実施した地区数</t>
    <rPh sb="22" eb="24">
      <t>チョウサ</t>
    </rPh>
    <rPh sb="25" eb="27">
      <t>ジッシ</t>
    </rPh>
    <rPh sb="41" eb="42">
      <t>ホン</t>
    </rPh>
    <rPh sb="42" eb="44">
      <t>シュホウ</t>
    </rPh>
    <rPh sb="66" eb="68">
      <t>チホウ</t>
    </rPh>
    <rPh sb="68" eb="70">
      <t>クウコウ</t>
    </rPh>
    <rPh sb="71" eb="73">
      <t>レンケイ</t>
    </rPh>
    <rPh sb="80" eb="82">
      <t>ジッシ</t>
    </rPh>
    <rPh sb="84" eb="86">
      <t>チク</t>
    </rPh>
    <rPh sb="86" eb="87">
      <t>スウ</t>
    </rPh>
    <phoneticPr fontId="5"/>
  </si>
  <si>
    <t>２．航空機モニタリングデータの妥当性確認
１．の実施において上空で得られた測定値から換算した地上高１ｍの線量率と地上で測定したデータと比較し妥当性を確認した件数</t>
    <rPh sb="2" eb="5">
      <t>コウクウキ</t>
    </rPh>
    <rPh sb="15" eb="18">
      <t>ダトウセイ</t>
    </rPh>
    <rPh sb="18" eb="20">
      <t>カクニン</t>
    </rPh>
    <rPh sb="24" eb="26">
      <t>ジッシ</t>
    </rPh>
    <rPh sb="30" eb="32">
      <t>ジョウクウ</t>
    </rPh>
    <rPh sb="33" eb="34">
      <t>エ</t>
    </rPh>
    <rPh sb="37" eb="40">
      <t>ソクテイチ</t>
    </rPh>
    <rPh sb="42" eb="44">
      <t>カンサン</t>
    </rPh>
    <rPh sb="46" eb="49">
      <t>チジョウコウ</t>
    </rPh>
    <rPh sb="52" eb="55">
      <t>センリョウリツ</t>
    </rPh>
    <rPh sb="56" eb="58">
      <t>チジョウ</t>
    </rPh>
    <rPh sb="59" eb="61">
      <t>ソクテイ</t>
    </rPh>
    <rPh sb="67" eb="69">
      <t>ヒカク</t>
    </rPh>
    <rPh sb="70" eb="73">
      <t>ダトウセイ</t>
    </rPh>
    <rPh sb="74" eb="76">
      <t>カクニン</t>
    </rPh>
    <rPh sb="78" eb="80">
      <t>ケンスウ</t>
    </rPh>
    <phoneticPr fontId="5"/>
  </si>
  <si>
    <t>３．防衛省（自衛隊）との連携訓練
緊急時に備え航空機モニタリングを実施する三者（防衛省、ＪＡＥＡ、規制庁）による連携した訓練の実施</t>
  </si>
  <si>
    <t>回</t>
    <rPh sb="0" eb="1">
      <t>カイ</t>
    </rPh>
    <phoneticPr fontId="5"/>
  </si>
  <si>
    <t>執行額／バックグラウンド調査のためのフライト測定実施地区数　　　　　　　　　　　　　　　　　　　　　　　　</t>
    <rPh sb="22" eb="24">
      <t>ソクテイ</t>
    </rPh>
    <rPh sb="26" eb="28">
      <t>チク</t>
    </rPh>
    <rPh sb="28" eb="29">
      <t>スウ</t>
    </rPh>
    <phoneticPr fontId="5"/>
  </si>
  <si>
    <t>百万円</t>
    <rPh sb="0" eb="1">
      <t>ヒャク</t>
    </rPh>
    <rPh sb="1" eb="3">
      <t>マンエン</t>
    </rPh>
    <phoneticPr fontId="5"/>
  </si>
  <si>
    <t>百万円/件数</t>
    <rPh sb="0" eb="1">
      <t>ヒャク</t>
    </rPh>
    <rPh sb="1" eb="3">
      <t>マンエン</t>
    </rPh>
    <rPh sb="4" eb="6">
      <t>ケンスウ</t>
    </rPh>
    <phoneticPr fontId="5"/>
  </si>
  <si>
    <t>261/2</t>
  </si>
  <si>
    <t>245/3</t>
  </si>
  <si>
    <t>256/4</t>
    <phoneticPr fontId="5"/>
  </si>
  <si>
    <t>229/2</t>
    <phoneticPr fontId="5"/>
  </si>
  <si>
    <t>執行額／　航空機モニタリングデータの妥当性確認</t>
  </si>
  <si>
    <t>執行額／　防衛省（自衛隊）との連携訓練　　　　　　　　　　　　　</t>
  </si>
  <si>
    <t>執行額／　放射性プルーム計測技術のための検出器最適化　　　　　　　　　　　　　</t>
  </si>
  <si>
    <t>261/60</t>
  </si>
  <si>
    <t>245/80</t>
  </si>
  <si>
    <t>百万円/回数</t>
    <rPh sb="0" eb="1">
      <t>ヒャク</t>
    </rPh>
    <rPh sb="1" eb="3">
      <t>マンエン</t>
    </rPh>
    <rPh sb="4" eb="6">
      <t>カイスウ</t>
    </rPh>
    <phoneticPr fontId="5"/>
  </si>
  <si>
    <t>256/0</t>
    <phoneticPr fontId="5"/>
  </si>
  <si>
    <t>245/1</t>
  </si>
  <si>
    <t>53/3</t>
  </si>
  <si>
    <t>-</t>
    <phoneticPr fontId="5"/>
  </si>
  <si>
    <t>百万円/件数</t>
  </si>
  <si>
    <t>原子力に対する確かな規制を通じて、人と環境を守ること</t>
  </si>
  <si>
    <t>東京電力福島第一原子力発電所事故以降、我が国における原子力防災体制の強化については、社会的にも国が率先して行うことが求められており、国民や社会のニーズを的確に反映している。</t>
  </si>
  <si>
    <t>△</t>
  </si>
  <si>
    <t>有</t>
  </si>
  <si>
    <t>‐</t>
  </si>
  <si>
    <t>国が一元的に実施すべき緊急時モニタリングに係る事業であり、我が国における原子力防災体制の強化について社会的にも国が率先して行うことが求められていることから、国が全額負担することは妥当である。</t>
  </si>
  <si>
    <t>中間段階での支出において、経済性・競争性が確保されていることなど、合理的なものとなっているかについて指導・確認している。</t>
  </si>
  <si>
    <t>緊急時に備えた体制の検討に活用されている。</t>
  </si>
  <si>
    <t>本事業は原子力防災体制の実効性の向上を図るものであり、東京電力福島第一原子力発電所事故以降、我が国における原子力防災体制の強化については、社会的にも国が率先して行うことが求められていることから、今後も引き続き国が実施する必要がある。なお、民間に対する委託については、対象業務が特殊性の高いものであったため、競争性のない随意契約となったが、支出先が示した実績、実施体制及び実施計画から妥当と判断し契約を行っている。</t>
  </si>
  <si>
    <t>今後も引き続き、効率的な執行を行っていく。また、実施すべき調査項目等の精査を十分に行い、予算要求に向けた検討を行っていく。</t>
  </si>
  <si>
    <t>新28-0003</t>
    <phoneticPr fontId="5"/>
  </si>
  <si>
    <t>0056</t>
    <phoneticPr fontId="5"/>
  </si>
  <si>
    <t>A.国立研究開発法人　日本原子力研究開発機構</t>
    <phoneticPr fontId="5"/>
  </si>
  <si>
    <t>B.朝日航洋株式会社</t>
    <phoneticPr fontId="5"/>
  </si>
  <si>
    <t>役務費</t>
    <rPh sb="0" eb="3">
      <t>エキムヒ</t>
    </rPh>
    <phoneticPr fontId="5"/>
  </si>
  <si>
    <t>人件費</t>
    <rPh sb="0" eb="3">
      <t>ジンケンヒ</t>
    </rPh>
    <phoneticPr fontId="5"/>
  </si>
  <si>
    <t>その他</t>
  </si>
  <si>
    <t>旅費</t>
    <rPh sb="0" eb="2">
      <t>リョヒ</t>
    </rPh>
    <phoneticPr fontId="5"/>
  </si>
  <si>
    <t>外注費</t>
    <rPh sb="0" eb="3">
      <t>ガイチュウヒ</t>
    </rPh>
    <phoneticPr fontId="5"/>
  </si>
  <si>
    <t>各種調整・測定・解析等の業務に係る経費</t>
    <rPh sb="0" eb="2">
      <t>カクシュ</t>
    </rPh>
    <rPh sb="2" eb="4">
      <t>チョウセイ</t>
    </rPh>
    <rPh sb="5" eb="7">
      <t>ソクテイ</t>
    </rPh>
    <rPh sb="8" eb="10">
      <t>カイセキ</t>
    </rPh>
    <rPh sb="10" eb="11">
      <t>ナド</t>
    </rPh>
    <rPh sb="12" eb="14">
      <t>ギョウム</t>
    </rPh>
    <rPh sb="15" eb="16">
      <t>カカ</t>
    </rPh>
    <rPh sb="17" eb="19">
      <t>ケイヒ</t>
    </rPh>
    <phoneticPr fontId="5"/>
  </si>
  <si>
    <t>一般管理費</t>
  </si>
  <si>
    <t>機器保守維持費</t>
  </si>
  <si>
    <t>事業費</t>
    <rPh sb="0" eb="3">
      <t>ジギョウヒ</t>
    </rPh>
    <phoneticPr fontId="5"/>
  </si>
  <si>
    <t>人件費、旅費、機体使用料他</t>
    <rPh sb="0" eb="2">
      <t>ジンケン</t>
    </rPh>
    <rPh sb="2" eb="3">
      <t>ヒ</t>
    </rPh>
    <rPh sb="4" eb="6">
      <t>リョヒ</t>
    </rPh>
    <rPh sb="7" eb="9">
      <t>キタイ</t>
    </rPh>
    <rPh sb="9" eb="11">
      <t>シヨウ</t>
    </rPh>
    <rPh sb="11" eb="12">
      <t>リョウ</t>
    </rPh>
    <rPh sb="12" eb="13">
      <t>ホカ</t>
    </rPh>
    <phoneticPr fontId="5"/>
  </si>
  <si>
    <t>一般管理費</t>
    <rPh sb="0" eb="2">
      <t>イッパン</t>
    </rPh>
    <rPh sb="2" eb="5">
      <t>カンリヒ</t>
    </rPh>
    <phoneticPr fontId="5"/>
  </si>
  <si>
    <t>人件費等</t>
    <rPh sb="0" eb="2">
      <t>ジンケン</t>
    </rPh>
    <rPh sb="2" eb="3">
      <t>ヒ</t>
    </rPh>
    <rPh sb="3" eb="4">
      <t>ナド</t>
    </rPh>
    <phoneticPr fontId="5"/>
  </si>
  <si>
    <t>国立研究開発法人日本原子力研究開発機構</t>
  </si>
  <si>
    <t>航空機モニタリング運用技術確立等</t>
    <rPh sb="0" eb="3">
      <t>コウクウキ</t>
    </rPh>
    <rPh sb="9" eb="11">
      <t>ウンヨウ</t>
    </rPh>
    <rPh sb="11" eb="13">
      <t>ギジュツ</t>
    </rPh>
    <rPh sb="13" eb="15">
      <t>カクリツ</t>
    </rPh>
    <rPh sb="15" eb="16">
      <t>ナド</t>
    </rPh>
    <phoneticPr fontId="5"/>
  </si>
  <si>
    <t>朝日航洋株式会社</t>
    <rPh sb="0" eb="2">
      <t>アサヒ</t>
    </rPh>
    <rPh sb="2" eb="4">
      <t>コウヨウ</t>
    </rPh>
    <rPh sb="4" eb="8">
      <t>カブシキガイシャ</t>
    </rPh>
    <phoneticPr fontId="5"/>
  </si>
  <si>
    <t>長時間飛行用基礎性能試験データ取得業務</t>
    <rPh sb="0" eb="3">
      <t>チョウジカン</t>
    </rPh>
    <rPh sb="3" eb="6">
      <t>ヒコウヨウ</t>
    </rPh>
    <rPh sb="6" eb="8">
      <t>キソ</t>
    </rPh>
    <rPh sb="8" eb="10">
      <t>セイノウ</t>
    </rPh>
    <rPh sb="10" eb="12">
      <t>シケン</t>
    </rPh>
    <rPh sb="15" eb="17">
      <t>シュトク</t>
    </rPh>
    <rPh sb="17" eb="19">
      <t>ギョウム</t>
    </rPh>
    <phoneticPr fontId="5"/>
  </si>
  <si>
    <t>測定調査業務</t>
    <rPh sb="0" eb="2">
      <t>ソクテイ</t>
    </rPh>
    <rPh sb="2" eb="4">
      <t>チョウサ</t>
    </rPh>
    <rPh sb="4" eb="6">
      <t>ギョウム</t>
    </rPh>
    <phoneticPr fontId="5"/>
  </si>
  <si>
    <t>航空機運航業務</t>
    <rPh sb="0" eb="3">
      <t>コウクウキ</t>
    </rPh>
    <rPh sb="3" eb="5">
      <t>ウンコウ</t>
    </rPh>
    <rPh sb="5" eb="7">
      <t>ギョウム</t>
    </rPh>
    <phoneticPr fontId="5"/>
  </si>
  <si>
    <t>C.株式会社静環検査センター</t>
    <rPh sb="6" eb="7">
      <t>セイ</t>
    </rPh>
    <rPh sb="7" eb="8">
      <t>ワ</t>
    </rPh>
    <rPh sb="8" eb="10">
      <t>ケンサ</t>
    </rPh>
    <phoneticPr fontId="5"/>
  </si>
  <si>
    <t>諸経費</t>
    <rPh sb="0" eb="3">
      <t>ショケイヒ</t>
    </rPh>
    <phoneticPr fontId="5"/>
  </si>
  <si>
    <t>人件費等</t>
    <rPh sb="0" eb="2">
      <t>ジンケン</t>
    </rPh>
    <rPh sb="2" eb="3">
      <t>ヒ</t>
    </rPh>
    <rPh sb="3" eb="4">
      <t>トウ</t>
    </rPh>
    <phoneticPr fontId="5"/>
  </si>
  <si>
    <t>D.株式会社JDRONE</t>
    <phoneticPr fontId="5"/>
  </si>
  <si>
    <t>株式会社JDRONE</t>
    <phoneticPr fontId="5"/>
  </si>
  <si>
    <t>株式会社静環検査センター</t>
    <phoneticPr fontId="5"/>
  </si>
  <si>
    <t>-</t>
    <phoneticPr fontId="5"/>
  </si>
  <si>
    <t>-</t>
    <phoneticPr fontId="5"/>
  </si>
  <si>
    <t>-</t>
    <phoneticPr fontId="5"/>
  </si>
  <si>
    <t>256/70</t>
    <phoneticPr fontId="5"/>
  </si>
  <si>
    <t>229/1</t>
    <phoneticPr fontId="5"/>
  </si>
  <si>
    <t>-</t>
    <phoneticPr fontId="5"/>
  </si>
  <si>
    <t>-</t>
    <phoneticPr fontId="5"/>
  </si>
  <si>
    <t xml:space="preserve">緊急時における航空機モニタリングの運用方法を整理した地区の数
</t>
    <phoneticPr fontId="5"/>
  </si>
  <si>
    <t>229/50</t>
    <phoneticPr fontId="5"/>
  </si>
  <si>
    <t>-</t>
    <phoneticPr fontId="5"/>
  </si>
  <si>
    <t>-</t>
    <phoneticPr fontId="5"/>
  </si>
  <si>
    <t>-</t>
    <phoneticPr fontId="5"/>
  </si>
  <si>
    <t>-</t>
    <phoneticPr fontId="5"/>
  </si>
  <si>
    <t>-</t>
    <phoneticPr fontId="5"/>
  </si>
  <si>
    <t>-</t>
    <phoneticPr fontId="5"/>
  </si>
  <si>
    <t>令和2年度においては、4地区を対象に緊急時における迅速な航空機モニタリング実施に向けた運用の整理等に係る検証を行い、測定指標である「原子力施設立地地域における緊急時モニタリング体制の充実」に寄与した。</t>
    <rPh sb="0" eb="2">
      <t>レイワ</t>
    </rPh>
    <rPh sb="52" eb="54">
      <t>ケンショウ</t>
    </rPh>
    <rPh sb="55" eb="56">
      <t>オコナ</t>
    </rPh>
    <phoneticPr fontId="5"/>
  </si>
  <si>
    <t>執行額／次世代航空機モニタリング技術の検討</t>
    <rPh sb="0" eb="2">
      <t>シッコウ</t>
    </rPh>
    <rPh sb="2" eb="3">
      <t>ガク</t>
    </rPh>
    <rPh sb="4" eb="7">
      <t>ジセダイ</t>
    </rPh>
    <rPh sb="7" eb="10">
      <t>コウクウキ</t>
    </rPh>
    <rPh sb="16" eb="18">
      <t>ギジュツ</t>
    </rPh>
    <rPh sb="19" eb="21">
      <t>ケントウ</t>
    </rPh>
    <phoneticPr fontId="5"/>
  </si>
  <si>
    <t>12/1</t>
    <phoneticPr fontId="5"/>
  </si>
  <si>
    <t>55/1</t>
    <phoneticPr fontId="5"/>
  </si>
  <si>
    <t>55/1</t>
    <phoneticPr fontId="5"/>
  </si>
  <si>
    <t>次世代の航空機モニタリングに係る技術を検討・研究し、緊急時モニタリングに資する知見を蓄積すること</t>
    <rPh sb="0" eb="3">
      <t>ジセダイ</t>
    </rPh>
    <rPh sb="14" eb="15">
      <t>カカ</t>
    </rPh>
    <phoneticPr fontId="5"/>
  </si>
  <si>
    <t>５．次世代航空機モニタリング技術の検討
有人ヘリコプターに代わる次世代の航空機モニタリング技術について検討を行った件数</t>
    <rPh sb="2" eb="5">
      <t>ジセダイ</t>
    </rPh>
    <rPh sb="5" eb="8">
      <t>コウクウキ</t>
    </rPh>
    <rPh sb="14" eb="16">
      <t>ギジュツ</t>
    </rPh>
    <rPh sb="17" eb="19">
      <t>ケントウ</t>
    </rPh>
    <rPh sb="20" eb="22">
      <t>ユウジン</t>
    </rPh>
    <rPh sb="29" eb="30">
      <t>カ</t>
    </rPh>
    <rPh sb="32" eb="35">
      <t>ジセダイ</t>
    </rPh>
    <rPh sb="36" eb="39">
      <t>コウクウキ</t>
    </rPh>
    <rPh sb="45" eb="47">
      <t>ギジュツ</t>
    </rPh>
    <rPh sb="51" eb="53">
      <t>ケントウ</t>
    </rPh>
    <rPh sb="54" eb="55">
      <t>オコナ</t>
    </rPh>
    <rPh sb="57" eb="59">
      <t>ケンスウ</t>
    </rPh>
    <phoneticPr fontId="5"/>
  </si>
  <si>
    <t>発災後に効率的かつ広範囲にモニタリングを実施できる確立した手段は他に存在しない。航空機モニタリングよりも狭い範囲を対象とする他のモニタリングと合わせて実施することにより、より有効的なモニタリングを実施することができる。このため、本事業について他の手段・方法等を採ることは考え難い。</t>
    <rPh sb="25" eb="27">
      <t>カクリツ</t>
    </rPh>
    <phoneticPr fontId="5"/>
  </si>
  <si>
    <t>対象業務が特殊性の高いものであったため、競争性のない随意契約となった。支出先が示した実績、実施体制及び実施計画や事業の特性から妥当と判断した。</t>
    <phoneticPr fontId="5"/>
  </si>
  <si>
    <t>次世代の航空機モニタリング（モニタリングに使用する機体やデータ解析手法など）に係る技術を検討した件数</t>
    <rPh sb="0" eb="3">
      <t>ジセダイ</t>
    </rPh>
    <rPh sb="4" eb="7">
      <t>コウクウキ</t>
    </rPh>
    <rPh sb="21" eb="23">
      <t>シヨウ</t>
    </rPh>
    <rPh sb="25" eb="27">
      <t>キタイ</t>
    </rPh>
    <rPh sb="31" eb="33">
      <t>カイセキ</t>
    </rPh>
    <rPh sb="33" eb="35">
      <t>シュホウ</t>
    </rPh>
    <rPh sb="39" eb="40">
      <t>カカ</t>
    </rPh>
    <rPh sb="41" eb="43">
      <t>ギジュツ</t>
    </rPh>
    <rPh sb="44" eb="46">
      <t>ケントウ</t>
    </rPh>
    <rPh sb="48" eb="50">
      <t>ケンスウ</t>
    </rPh>
    <phoneticPr fontId="5"/>
  </si>
  <si>
    <t>１．航空機モニタリングの運用
　①原子力施設周辺領域における空間放射線量率のバックグラウンドレベルの状況把握及びデータ更新並びに航空機の運航に支障となる箇所の把握及び最適な飛行ルートの検討。
　②緊急時に備えた航空機モニタリング資機材及び技術の維持。
  ③防衛省と連携した訓練を実施することによる航空機モニタリング技術の実効性の確認｡
　④航空機モニタリング運用の最適化。</t>
    <rPh sb="54" eb="55">
      <t>オヨ</t>
    </rPh>
    <rPh sb="59" eb="61">
      <t>コウシン</t>
    </rPh>
    <rPh sb="61" eb="62">
      <t>ナラ</t>
    </rPh>
    <rPh sb="81" eb="82">
      <t>オヨ</t>
    </rPh>
    <rPh sb="129" eb="132">
      <t>ボウエイショウ</t>
    </rPh>
    <phoneticPr fontId="5"/>
  </si>
  <si>
    <t>原子力施設ごとの周辺領域における空間放射線量率のバックグラウンドレベルを状況把握し、併せて航空機の運航に支障となる箇所を把握することにより、緊急時における航空機モニタリングの運用に不可欠な情報の収集、飛行ルートの確認及び検証を行う。
また、航空機モニタリング技術に係る課題の抽出及び検討することにより、航空機モニタリング実施体制の強化を図る。
さらに、原子力総合防災訓練等において防衛省と連携した実動訓練を実施することにより、緊急時のフレームワークの構築と維持を遂行する。</t>
    <rPh sb="90" eb="93">
      <t>フカケツ</t>
    </rPh>
    <rPh sb="106" eb="108">
      <t>カクニン</t>
    </rPh>
    <rPh sb="108" eb="109">
      <t>オヨ</t>
    </rPh>
    <rPh sb="110" eb="112">
      <t>ケンショウ</t>
    </rPh>
    <rPh sb="120" eb="123">
      <t>コウクウキ</t>
    </rPh>
    <rPh sb="129" eb="131">
      <t>ギジュツ</t>
    </rPh>
    <rPh sb="132" eb="133">
      <t>カカ</t>
    </rPh>
    <rPh sb="134" eb="136">
      <t>カダイ</t>
    </rPh>
    <rPh sb="137" eb="139">
      <t>チュウシュツ</t>
    </rPh>
    <rPh sb="139" eb="140">
      <t>オヨ</t>
    </rPh>
    <rPh sb="141" eb="143">
      <t>ケントウ</t>
    </rPh>
    <rPh sb="151" eb="154">
      <t>コウクウキ</t>
    </rPh>
    <rPh sb="160" eb="162">
      <t>ジッシ</t>
    </rPh>
    <rPh sb="162" eb="164">
      <t>タイセイ</t>
    </rPh>
    <rPh sb="165" eb="167">
      <t>キョウカ</t>
    </rPh>
    <rPh sb="168" eb="169">
      <t>ハカ</t>
    </rPh>
    <phoneticPr fontId="5"/>
  </si>
  <si>
    <t>４．放射性プルーム計測技術のための検出器最適化
放射性プルームを上空で計測するために、シミュレーション計算により適切な条件を検討することで最適化した検出器を試作し、各種実証試験を実施した課題数</t>
    <rPh sb="2" eb="5">
      <t>ホウシャセイ</t>
    </rPh>
    <rPh sb="9" eb="11">
      <t>ケイソク</t>
    </rPh>
    <rPh sb="11" eb="13">
      <t>ギジュツ</t>
    </rPh>
    <rPh sb="17" eb="20">
      <t>ケンシュツキ</t>
    </rPh>
    <rPh sb="20" eb="23">
      <t>サイテキカ</t>
    </rPh>
    <rPh sb="24" eb="27">
      <t>ホウシャセイ</t>
    </rPh>
    <rPh sb="32" eb="34">
      <t>ジョウクウ</t>
    </rPh>
    <rPh sb="35" eb="37">
      <t>ケイソク</t>
    </rPh>
    <rPh sb="51" eb="53">
      <t>ケイサン</t>
    </rPh>
    <rPh sb="56" eb="58">
      <t>テキセツ</t>
    </rPh>
    <rPh sb="59" eb="61">
      <t>ジョウケン</t>
    </rPh>
    <rPh sb="62" eb="64">
      <t>ケントウ</t>
    </rPh>
    <rPh sb="69" eb="72">
      <t>サイテキカ</t>
    </rPh>
    <rPh sb="74" eb="77">
      <t>ケンシュツキ</t>
    </rPh>
    <rPh sb="78" eb="80">
      <t>シサク</t>
    </rPh>
    <rPh sb="82" eb="84">
      <t>カクシュ</t>
    </rPh>
    <rPh sb="84" eb="86">
      <t>ジッショウ</t>
    </rPh>
    <rPh sb="86" eb="88">
      <t>シケン</t>
    </rPh>
    <rPh sb="89" eb="91">
      <t>ジッシ</t>
    </rPh>
    <rPh sb="93" eb="95">
      <t>カダイ</t>
    </rPh>
    <rPh sb="95" eb="96">
      <t>スウ</t>
    </rPh>
    <phoneticPr fontId="5"/>
  </si>
  <si>
    <t>本事業で実施する航空機モニタリングは、広範囲に渡って複数の自治体をまたぐ必要のある事業であり、国が一元的に実施する必要がある。また、発災直後から代表的なモニタリングデータのひとつとして活用されるものであり、国が率先して確実に実施すべき事業である。</t>
    <rPh sb="109" eb="111">
      <t>カクジツ</t>
    </rPh>
    <phoneticPr fontId="5"/>
  </si>
  <si>
    <t>東京電力福島第一原子力発電所事故以降、福島地域でのモニタリングを実施することにより精度及び技術力を高めているところである。他の地域への汎用性や、精度及び効率性をより高めるなどの課題に取り組む必要がある。</t>
    <rPh sb="43" eb="44">
      <t>オヨ</t>
    </rPh>
    <rPh sb="74" eb="75">
      <t>オヨ</t>
    </rPh>
    <rPh sb="76" eb="79">
      <t>コウリツセイ</t>
    </rPh>
    <rPh sb="91" eb="92">
      <t>ト</t>
    </rPh>
    <rPh sb="93" eb="94">
      <t>ク</t>
    </rPh>
    <phoneticPr fontId="5"/>
  </si>
  <si>
    <t>おおむね成果目標に見合ったものとなっている。</t>
    <phoneticPr fontId="5"/>
  </si>
  <si>
    <t>おおむね当初の見込みに見合ったものとなっている。</t>
    <phoneticPr fontId="5"/>
  </si>
  <si>
    <t>必要な活動内容に絞って仕様書を作成しており、また、事業終了後においては、当該仕様書に基づく支出内容であったか、額の確定を実施し、費目・使途が事業目的に即していることを確認している。</t>
    <phoneticPr fontId="5"/>
  </si>
  <si>
    <t>本事業の実施にあたり、事業間の役割分担を明確にするなど、合理的な支出を行っており、また、過去の執行実績も踏まえ事業の経費を精査しているため、単位当たりコスト等の水準は妥当である。</t>
    <phoneticPr fontId="5"/>
  </si>
  <si>
    <t>規制庁及び委託先で行った競争入札等が、当初予定より低額の落札額であったため。</t>
    <phoneticPr fontId="5"/>
  </si>
  <si>
    <t>前年度の実績に応じて適切な調査規模を精査し、効率的な執行に努めている。</t>
    <rPh sb="0" eb="3">
      <t>ゼンネンド</t>
    </rPh>
    <rPh sb="4" eb="6">
      <t>ジッセキ</t>
    </rPh>
    <rPh sb="7" eb="8">
      <t>オウ</t>
    </rPh>
    <rPh sb="10" eb="12">
      <t>テキセツ</t>
    </rPh>
    <rPh sb="13" eb="15">
      <t>チョウサ</t>
    </rPh>
    <rPh sb="15" eb="17">
      <t>キボ</t>
    </rPh>
    <rPh sb="18" eb="20">
      <t>セイサ</t>
    </rPh>
    <rPh sb="22" eb="24">
      <t>コウリツ</t>
    </rPh>
    <rPh sb="24" eb="25">
      <t>テキ</t>
    </rPh>
    <rPh sb="26" eb="28">
      <t>シッコウ</t>
    </rPh>
    <rPh sb="29" eb="30">
      <t>ツト</t>
    </rPh>
    <phoneticPr fontId="5"/>
  </si>
  <si>
    <t>放射線モニタリングの実施</t>
    <rPh sb="0" eb="3">
      <t>ホウシャセン</t>
    </rPh>
    <rPh sb="10" eb="12">
      <t>ジッシ</t>
    </rPh>
    <phoneticPr fontId="5"/>
  </si>
  <si>
    <t>令和２年度 航空機モニタリング運用技術確立等事業の成果報告書</t>
    <rPh sb="25" eb="27">
      <t>セイカ</t>
    </rPh>
    <phoneticPr fontId="5"/>
  </si>
  <si>
    <t>緊急時モニタリングの実効性向上のため必要な研修・訓練の実施、原子力規制庁及び地方公共団体におけるモニタリング資機材の整備等を通じて緊急時モニタリング体制の強化を図る。</t>
    <phoneticPr fontId="5"/>
  </si>
  <si>
    <t>・緊急時における放射線モニタリング体制については、緊急時モニタリングセンター（以下「EMC」と言う。）及びERC原子力規制庁緊急時対応センター（以下「ERC」という。）に所属する参集要員に対してモニタリング実務研修、緊急時モニタリングセンターに係る訓練及び机上訓練等の研修を実施することで要員の能力向上を図るとともに、体制の強化や必要に応じた見直しを行った。また、各地方の運営について、体制や役割を明確化した。</t>
    <phoneticPr fontId="5"/>
  </si>
  <si>
    <t>本事業で得られたデータや知見等を基に各地区の緊急時における航空機モニタリングの運用方法を整理すること</t>
    <phoneticPr fontId="5"/>
  </si>
  <si>
    <t>令和3年度</t>
    <rPh sb="0" eb="2">
      <t>レイワ</t>
    </rPh>
    <rPh sb="3" eb="4">
      <t>ネン</t>
    </rPh>
    <rPh sb="4" eb="5">
      <t>ド</t>
    </rPh>
    <phoneticPr fontId="5"/>
  </si>
  <si>
    <t>外部有識者点検対象外</t>
    <phoneticPr fontId="5"/>
  </si>
  <si>
    <t>無人航空機の試験費を追加に伴う増</t>
    <rPh sb="0" eb="2">
      <t>ムジン</t>
    </rPh>
    <rPh sb="2" eb="5">
      <t>コウクウキ</t>
    </rPh>
    <rPh sb="6" eb="8">
      <t>シケン</t>
    </rPh>
    <rPh sb="8" eb="9">
      <t>ヒ</t>
    </rPh>
    <rPh sb="10" eb="12">
      <t>ツイカ</t>
    </rPh>
    <rPh sb="13" eb="14">
      <t>トモナ</t>
    </rPh>
    <rPh sb="15" eb="16">
      <t>ゾウ</t>
    </rPh>
    <phoneticPr fontId="5"/>
  </si>
  <si>
    <t>航空機運航業務など外注に頼らざるを得ない業務があるものの、その他業務においても外注費の必要性や妥当性について精査し、引き続きコスト削減や効率化に努めていく。</t>
    <rPh sb="0" eb="3">
      <t>コウクウキ</t>
    </rPh>
    <rPh sb="3" eb="5">
      <t>ウンコウ</t>
    </rPh>
    <rPh sb="5" eb="7">
      <t>ギョウム</t>
    </rPh>
    <rPh sb="9" eb="11">
      <t>ガイチュウ</t>
    </rPh>
    <rPh sb="12" eb="13">
      <t>タヨ</t>
    </rPh>
    <rPh sb="17" eb="18">
      <t>エ</t>
    </rPh>
    <rPh sb="20" eb="22">
      <t>ギョウム</t>
    </rPh>
    <rPh sb="31" eb="32">
      <t>タ</t>
    </rPh>
    <rPh sb="32" eb="34">
      <t>ギョウム</t>
    </rPh>
    <rPh sb="39" eb="42">
      <t>ガイチュウヒ</t>
    </rPh>
    <rPh sb="43" eb="46">
      <t>ヒツヨウセイ</t>
    </rPh>
    <rPh sb="47" eb="50">
      <t>ダトウセイ</t>
    </rPh>
    <rPh sb="54" eb="56">
      <t>セイサ</t>
    </rPh>
    <rPh sb="58" eb="59">
      <t>ヒ</t>
    </rPh>
    <rPh sb="60" eb="61">
      <t>ツヅ</t>
    </rPh>
    <rPh sb="65" eb="67">
      <t>サクゲン</t>
    </rPh>
    <rPh sb="68" eb="71">
      <t>コウリツカ</t>
    </rPh>
    <rPh sb="72" eb="73">
      <t>ツト</t>
    </rPh>
    <phoneticPr fontId="5"/>
  </si>
  <si>
    <t>執行等改善</t>
  </si>
  <si>
    <t>委託先からの外注に係る費用の割合が大きい。委託先の予算額の妥当性に限らず、外注費の必要性や妥当性についてもきちんと精査し、コスト削減や効率化に努めること。</t>
    <phoneticPr fontId="5"/>
  </si>
  <si>
    <t>放射線防護対策及び緊急時対応の的確な実施</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</si>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</sst>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74081</xdr:colOff>
      <xdr:row>748</xdr:row>
      <xdr:rowOff>169328</xdr:rowOff>
    </xdr:from>
    <xdr:to>
      <xdr:col>44</xdr:col>
      <xdr:colOff>132156</xdr:colOff>
      <xdr:row>767</xdr:row>
      <xdr:rowOff>286718</xdr:rowOff>
    </xdr:to>
    <xdr:grpSp>
      <xdr:nvGrpSpPr>
        <xdr:cNvPr id="62" name="グループ化 61"/>
        <xdr:cNvGrpSpPr/>
      </xdr:nvGrpSpPr>
      <xdr:grpSpPr>
        <a:xfrm>
          <a:off x="2309281" y="56443028"/>
          <a:ext cx="6763675" cy="7826290"/>
          <a:chOff x="2526177" y="58428462"/>
          <a:chExt cx="6693825" cy="7705640"/>
        </a:xfrm>
      </xdr:grpSpPr>
      <xdr:sp macro="" textlink="">
        <xdr:nvSpPr>
          <xdr:cNvPr id="63" name="テキスト ボックス 62">
            <a:extLst>
              <a:ext uri="{FF2B5EF4-FFF2-40B4-BE49-F238E27FC236}">
                <a16:creationId xmlns="" xmlns:a16="http://schemas.microsoft.com/office/drawing/2014/main" id="{00000000-0008-0000-0000-000003000000}"/>
              </a:ext>
            </a:extLst>
          </xdr:cNvPr>
          <xdr:cNvSpPr txBox="1"/>
        </xdr:nvSpPr>
        <xdr:spPr>
          <a:xfrm>
            <a:off x="4281739" y="58428462"/>
            <a:ext cx="3114722" cy="6037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原子力規制委員会</a:t>
            </a:r>
            <a:endParaRPr kumimoji="1" lang="en-US" altLang="ja-JP" sz="1100">
              <a:solidFill>
                <a:sysClr val="windowText" lastClr="000000"/>
              </a:solidFill>
            </a:endParaRPr>
          </a:p>
          <a:p>
            <a:pPr algn="ctr"/>
            <a:r>
              <a:rPr kumimoji="1" lang="ja-JP" altLang="en-US" sz="1100">
                <a:solidFill>
                  <a:sysClr val="windowText" lastClr="000000"/>
                </a:solidFill>
              </a:rPr>
              <a:t>２５６百万円</a:t>
            </a:r>
          </a:p>
        </xdr:txBody>
      </xdr:sp>
      <xdr:sp macro="" textlink="">
        <xdr:nvSpPr>
          <xdr:cNvPr id="64" name="テキスト ボックス 63">
            <a:extLst>
              <a:ext uri="{FF2B5EF4-FFF2-40B4-BE49-F238E27FC236}">
                <a16:creationId xmlns="" xmlns:a16="http://schemas.microsoft.com/office/drawing/2014/main" id="{00000000-0008-0000-0000-000004000000}"/>
              </a:ext>
            </a:extLst>
          </xdr:cNvPr>
          <xdr:cNvSpPr txBox="1"/>
        </xdr:nvSpPr>
        <xdr:spPr>
          <a:xfrm>
            <a:off x="4227386" y="60528074"/>
            <a:ext cx="3144436" cy="111660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国立研究開発法人日本原子力研究開発機構</a:t>
            </a:r>
            <a:endParaRPr lang="ja-JP" altLang="ja-JP">
              <a:effectLst/>
            </a:endParaRPr>
          </a:p>
          <a:p>
            <a:pPr algn="ctr" eaLnBrk="1" fontAlgn="auto" latinLnBrk="0" hangingPunct="1"/>
            <a:endParaRPr kumimoji="1" lang="en-US" altLang="ja-JP" sz="1100">
              <a:solidFill>
                <a:schemeClr val="dk1"/>
              </a:solidFill>
              <a:effectLst/>
              <a:latin typeface="+mn-lt"/>
              <a:ea typeface="+mn-ea"/>
              <a:cs typeface="+mn-cs"/>
            </a:endParaRPr>
          </a:p>
          <a:p>
            <a:pPr algn="ctr" eaLnBrk="1" fontAlgn="auto" latinLnBrk="0" hangingPunct="1"/>
            <a:r>
              <a:rPr kumimoji="1" lang="ja-JP" altLang="en-US" sz="1100">
                <a:solidFill>
                  <a:schemeClr val="dk1"/>
                </a:solidFill>
                <a:effectLst/>
                <a:latin typeface="+mn-lt"/>
                <a:ea typeface="+mn-ea"/>
                <a:cs typeface="+mn-cs"/>
              </a:rPr>
              <a:t>航空機モニタリング運用技術の確立等</a:t>
            </a:r>
            <a:endParaRPr kumimoji="1" lang="en-US" altLang="ja-JP" sz="1100">
              <a:solidFill>
                <a:schemeClr val="dk1"/>
              </a:solidFill>
              <a:effectLst/>
              <a:latin typeface="+mn-lt"/>
              <a:ea typeface="+mn-ea"/>
              <a:cs typeface="+mn-cs"/>
            </a:endParaRPr>
          </a:p>
          <a:p>
            <a:pPr algn="ctr" eaLnBrk="1" fontAlgn="auto" latinLnBrk="0" hangingPunct="1"/>
            <a:r>
              <a:rPr kumimoji="1" lang="ja-JP" altLang="en-US" sz="1100">
                <a:solidFill>
                  <a:sysClr val="windowText" lastClr="000000"/>
                </a:solidFill>
                <a:effectLst/>
                <a:latin typeface="+mn-lt"/>
                <a:ea typeface="+mn-ea"/>
                <a:cs typeface="+mn-cs"/>
              </a:rPr>
              <a:t>２５６</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xdr:txBody>
      </xdr:sp>
      <xdr:sp macro="" textlink="">
        <xdr:nvSpPr>
          <xdr:cNvPr id="65" name="大かっこ 64">
            <a:extLst>
              <a:ext uri="{FF2B5EF4-FFF2-40B4-BE49-F238E27FC236}">
                <a16:creationId xmlns="" xmlns:a16="http://schemas.microsoft.com/office/drawing/2014/main" id="{00000000-0008-0000-0000-000005000000}"/>
              </a:ext>
            </a:extLst>
          </xdr:cNvPr>
          <xdr:cNvSpPr/>
        </xdr:nvSpPr>
        <xdr:spPr>
          <a:xfrm>
            <a:off x="4328736" y="61756341"/>
            <a:ext cx="2944243" cy="864671"/>
          </a:xfrm>
          <a:prstGeom prst="bracketPair">
            <a:avLst>
              <a:gd name="adj" fmla="val 7052"/>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1200"/>
              </a:lnSpc>
            </a:pPr>
            <a:r>
              <a:rPr kumimoji="1" lang="ja-JP" altLang="en-US" sz="1050">
                <a:solidFill>
                  <a:schemeClr val="tx1"/>
                </a:solidFill>
                <a:effectLst/>
                <a:latin typeface="+mn-lt"/>
                <a:ea typeface="+mn-ea"/>
                <a:cs typeface="+mn-cs"/>
              </a:rPr>
              <a:t>原子力施設周辺領域における空間放射線量率のバックグラウンドレベルを把握し、緊急時における迅速な航空機モニタリング実施に向けた運用の整理等について検討を行う。</a:t>
            </a:r>
          </a:p>
        </xdr:txBody>
      </xdr:sp>
      <xdr:sp macro="" textlink="">
        <xdr:nvSpPr>
          <xdr:cNvPr id="66" name="テキスト ボックス 65">
            <a:extLst>
              <a:ext uri="{FF2B5EF4-FFF2-40B4-BE49-F238E27FC236}">
                <a16:creationId xmlns="" xmlns:a16="http://schemas.microsoft.com/office/drawing/2014/main" id="{00000000-0008-0000-0000-000008000000}"/>
              </a:ext>
            </a:extLst>
          </xdr:cNvPr>
          <xdr:cNvSpPr txBox="1"/>
        </xdr:nvSpPr>
        <xdr:spPr>
          <a:xfrm>
            <a:off x="4251182" y="60235832"/>
            <a:ext cx="3121324" cy="2627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67" name="大かっこ 66">
            <a:extLst>
              <a:ext uri="{FF2B5EF4-FFF2-40B4-BE49-F238E27FC236}">
                <a16:creationId xmlns="" xmlns:a16="http://schemas.microsoft.com/office/drawing/2014/main" id="{00000000-0008-0000-0000-00000B000000}"/>
              </a:ext>
            </a:extLst>
          </xdr:cNvPr>
          <xdr:cNvSpPr/>
        </xdr:nvSpPr>
        <xdr:spPr>
          <a:xfrm>
            <a:off x="4382637" y="59155208"/>
            <a:ext cx="3038672" cy="525181"/>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eaLnBrk="1" fontAlgn="auto" latinLnBrk="0" hangingPunct="1"/>
            <a:r>
              <a:rPr kumimoji="1" lang="ja-JP" altLang="en-US" sz="1100">
                <a:solidFill>
                  <a:schemeClr val="tx1"/>
                </a:solidFill>
                <a:effectLst/>
                <a:latin typeface="+mn-lt"/>
                <a:ea typeface="+mn-ea"/>
                <a:cs typeface="+mn-cs"/>
              </a:rPr>
              <a:t>航空機モニタリング運用技術の確立等事業</a:t>
            </a:r>
            <a:endParaRPr lang="ja-JP" altLang="ja-JP">
              <a:effectLst/>
            </a:endParaRPr>
          </a:p>
        </xdr:txBody>
      </xdr:sp>
      <xdr:sp macro="" textlink="">
        <xdr:nvSpPr>
          <xdr:cNvPr id="68" name="正方形/長方形 1">
            <a:extLst>
              <a:ext uri="{FF2B5EF4-FFF2-40B4-BE49-F238E27FC236}">
                <a16:creationId xmlns="" xmlns:a16="http://schemas.microsoft.com/office/drawing/2014/main" id="{00000000-0008-0000-0000-00000C000000}"/>
              </a:ext>
            </a:extLst>
          </xdr:cNvPr>
          <xdr:cNvSpPr>
            <a:spLocks noChangeArrowheads="1"/>
          </xdr:cNvSpPr>
        </xdr:nvSpPr>
        <xdr:spPr bwMode="auto">
          <a:xfrm>
            <a:off x="2531221" y="63633523"/>
            <a:ext cx="1906739" cy="544932"/>
          </a:xfrm>
          <a:prstGeom prst="rect">
            <a:avLst/>
          </a:prstGeom>
          <a:solidFill>
            <a:sysClr val="window" lastClr="FFFFFF"/>
          </a:solidFill>
          <a:ln w="25400" algn="ctr">
            <a:solidFill>
              <a:srgbClr val="000000"/>
            </a:solidFill>
            <a:prstDash val="sysDot"/>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mn-ea"/>
              </a:rPr>
              <a:t>航空機運航業務</a:t>
            </a:r>
          </a:p>
        </xdr:txBody>
      </xdr:sp>
      <xdr:sp macro="" textlink="">
        <xdr:nvSpPr>
          <xdr:cNvPr id="69" name="正方形/長方形 1">
            <a:extLst>
              <a:ext uri="{FF2B5EF4-FFF2-40B4-BE49-F238E27FC236}">
                <a16:creationId xmlns="" xmlns:a16="http://schemas.microsoft.com/office/drawing/2014/main" id="{00000000-0008-0000-0000-00000D000000}"/>
              </a:ext>
            </a:extLst>
          </xdr:cNvPr>
          <xdr:cNvSpPr>
            <a:spLocks noChangeArrowheads="1"/>
          </xdr:cNvSpPr>
        </xdr:nvSpPr>
        <xdr:spPr bwMode="auto">
          <a:xfrm>
            <a:off x="2550778" y="64233881"/>
            <a:ext cx="1831271" cy="733019"/>
          </a:xfrm>
          <a:prstGeom prst="rect">
            <a:avLst/>
          </a:prstGeom>
          <a:solidFill>
            <a:sysClr val="window" lastClr="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Ｂ．朝日航洋</a:t>
            </a:r>
            <a:r>
              <a:rPr lang="ja-JP" altLang="en-US" sz="1100" b="0" i="0" u="none" strike="noStrike" baseline="0">
                <a:solidFill>
                  <a:srgbClr val="000000"/>
                </a:solidFill>
                <a:latin typeface="ＭＳ Ｐゴシック"/>
                <a:ea typeface="+mn-ea"/>
              </a:rPr>
              <a:t>株式会社</a:t>
            </a:r>
            <a:endParaRPr lang="en-US" altLang="ja-JP" sz="1100" b="0" i="0" u="none" strike="noStrike" baseline="0">
              <a:solidFill>
                <a:srgbClr val="000000"/>
              </a:solidFill>
              <a:latin typeface="ＭＳ Ｐゴシック"/>
              <a:ea typeface="+mn-ea"/>
            </a:endParaRPr>
          </a:p>
          <a:p>
            <a:pPr algn="ctr" rtl="0">
              <a:lnSpc>
                <a:spcPts val="1200"/>
              </a:lnSpc>
              <a:defRPr sz="1000"/>
            </a:pPr>
            <a:endParaRPr lang="en-US" altLang="ja-JP" sz="1100" b="0" i="0" u="none" strike="noStrike" baseline="0">
              <a:solidFill>
                <a:srgbClr val="000000"/>
              </a:solidFill>
              <a:latin typeface="ＭＳ Ｐゴシック"/>
              <a:ea typeface="+mn-ea"/>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７８百万円</a:t>
            </a:r>
          </a:p>
        </xdr:txBody>
      </xdr:sp>
      <xdr:sp macro="" textlink="">
        <xdr:nvSpPr>
          <xdr:cNvPr id="70" name="大かっこ 69">
            <a:extLst>
              <a:ext uri="{FF2B5EF4-FFF2-40B4-BE49-F238E27FC236}">
                <a16:creationId xmlns="" xmlns:a16="http://schemas.microsoft.com/office/drawing/2014/main" id="{00000000-0008-0000-0000-00000E000000}"/>
              </a:ext>
            </a:extLst>
          </xdr:cNvPr>
          <xdr:cNvSpPr/>
        </xdr:nvSpPr>
        <xdr:spPr>
          <a:xfrm>
            <a:off x="2526177" y="65089521"/>
            <a:ext cx="1911039" cy="1031711"/>
          </a:xfrm>
          <a:prstGeom prst="bracketPair">
            <a:avLst/>
          </a:prstGeom>
          <a:solidFill>
            <a:sysClr val="window" lastClr="FFFFFF"/>
          </a:solidFill>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000"/>
              </a:lnSpc>
            </a:pPr>
            <a:r>
              <a:rPr lang="ja-JP" altLang="en-US">
                <a:effectLst/>
              </a:rPr>
              <a:t>上空での測定のための航空機運航業務。</a:t>
            </a:r>
            <a:endParaRPr lang="ja-JP" altLang="ja-JP">
              <a:effectLst/>
            </a:endParaRPr>
          </a:p>
        </xdr:txBody>
      </xdr:sp>
      <xdr:cxnSp macro="">
        <xdr:nvCxnSpPr>
          <xdr:cNvPr id="71" name="直線矢印コネクタ 70">
            <a:extLst>
              <a:ext uri="{FF2B5EF4-FFF2-40B4-BE49-F238E27FC236}">
                <a16:creationId xmlns="" xmlns:a16="http://schemas.microsoft.com/office/drawing/2014/main" id="{00000000-0008-0000-0000-00001C000000}"/>
              </a:ext>
            </a:extLst>
          </xdr:cNvPr>
          <xdr:cNvCxnSpPr/>
        </xdr:nvCxnSpPr>
        <xdr:spPr>
          <a:xfrm flipH="1">
            <a:off x="5844290" y="62711103"/>
            <a:ext cx="6" cy="580941"/>
          </a:xfrm>
          <a:prstGeom prst="straightConnector1">
            <a:avLst/>
          </a:prstGeom>
          <a:ln w="571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72" name="テキスト ボックス 71">
            <a:extLst>
              <a:ext uri="{FF2B5EF4-FFF2-40B4-BE49-F238E27FC236}">
                <a16:creationId xmlns="" xmlns:a16="http://schemas.microsoft.com/office/drawing/2014/main" id="{00000000-0008-0000-0000-00001D000000}"/>
              </a:ext>
            </a:extLst>
          </xdr:cNvPr>
          <xdr:cNvSpPr txBox="1"/>
        </xdr:nvSpPr>
        <xdr:spPr>
          <a:xfrm>
            <a:off x="2550222" y="63317010"/>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一般競争入札（最低価格）</a:t>
            </a:r>
            <a:r>
              <a:rPr kumimoji="1" lang="en-US" altLang="ja-JP" sz="1100"/>
              <a:t>】</a:t>
            </a:r>
            <a:endParaRPr kumimoji="1" lang="ja-JP" altLang="en-US" sz="1100"/>
          </a:p>
        </xdr:txBody>
      </xdr:sp>
      <xdr:cxnSp macro="">
        <xdr:nvCxnSpPr>
          <xdr:cNvPr id="73" name="直線矢印コネクタ 72">
            <a:extLst>
              <a:ext uri="{FF2B5EF4-FFF2-40B4-BE49-F238E27FC236}">
                <a16:creationId xmlns="" xmlns:a16="http://schemas.microsoft.com/office/drawing/2014/main" id="{00000000-0008-0000-0000-000021000000}"/>
              </a:ext>
            </a:extLst>
          </xdr:cNvPr>
          <xdr:cNvCxnSpPr/>
        </xdr:nvCxnSpPr>
        <xdr:spPr>
          <a:xfrm>
            <a:off x="5831417" y="59788392"/>
            <a:ext cx="0" cy="400736"/>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sp macro="" textlink="">
        <xdr:nvSpPr>
          <xdr:cNvPr id="74" name="正方形/長方形 1">
            <a:extLst>
              <a:ext uri="{FF2B5EF4-FFF2-40B4-BE49-F238E27FC236}">
                <a16:creationId xmlns="" xmlns:a16="http://schemas.microsoft.com/office/drawing/2014/main" id="{00000000-0008-0000-0000-000022000000}"/>
              </a:ext>
            </a:extLst>
          </xdr:cNvPr>
          <xdr:cNvSpPr>
            <a:spLocks noChangeArrowheads="1"/>
          </xdr:cNvSpPr>
        </xdr:nvSpPr>
        <xdr:spPr bwMode="auto">
          <a:xfrm>
            <a:off x="4922845" y="63634299"/>
            <a:ext cx="1911603" cy="544932"/>
          </a:xfrm>
          <a:prstGeom prst="rect">
            <a:avLst/>
          </a:prstGeom>
          <a:solidFill>
            <a:sysClr val="window" lastClr="FFFFFF"/>
          </a:solidFill>
          <a:ln w="25400" algn="ctr">
            <a:solidFill>
              <a:srgbClr val="000000"/>
            </a:solidFill>
            <a:prstDash val="sysDot"/>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mn-ea"/>
              </a:rPr>
              <a:t>測定調査業務</a:t>
            </a:r>
          </a:p>
        </xdr:txBody>
      </xdr:sp>
      <xdr:sp macro="" textlink="">
        <xdr:nvSpPr>
          <xdr:cNvPr id="75" name="正方形/長方形 1">
            <a:extLst>
              <a:ext uri="{FF2B5EF4-FFF2-40B4-BE49-F238E27FC236}">
                <a16:creationId xmlns="" xmlns:a16="http://schemas.microsoft.com/office/drawing/2014/main" id="{00000000-0008-0000-0000-000023000000}"/>
              </a:ext>
            </a:extLst>
          </xdr:cNvPr>
          <xdr:cNvSpPr>
            <a:spLocks noChangeArrowheads="1"/>
          </xdr:cNvSpPr>
        </xdr:nvSpPr>
        <xdr:spPr bwMode="auto">
          <a:xfrm>
            <a:off x="4942402" y="64234657"/>
            <a:ext cx="1831272" cy="733019"/>
          </a:xfrm>
          <a:prstGeom prst="rect">
            <a:avLst/>
          </a:prstGeom>
          <a:solidFill>
            <a:sysClr val="window" lastClr="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Ｃ．株式会社静環検査センター</a:t>
            </a:r>
            <a:endParaRPr lang="en-US" altLang="ja-JP" sz="1100" b="0" i="0" u="none" strike="noStrike" baseline="0">
              <a:solidFill>
                <a:srgbClr val="000000"/>
              </a:solidFill>
              <a:latin typeface="ＭＳ Ｐゴシック"/>
              <a:ea typeface="+mn-ea"/>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２０百万円</a:t>
            </a:r>
          </a:p>
        </xdr:txBody>
      </xdr:sp>
      <xdr:sp macro="" textlink="">
        <xdr:nvSpPr>
          <xdr:cNvPr id="76" name="大かっこ 75">
            <a:extLst>
              <a:ext uri="{FF2B5EF4-FFF2-40B4-BE49-F238E27FC236}">
                <a16:creationId xmlns="" xmlns:a16="http://schemas.microsoft.com/office/drawing/2014/main" id="{00000000-0008-0000-0000-000024000000}"/>
              </a:ext>
            </a:extLst>
          </xdr:cNvPr>
          <xdr:cNvSpPr/>
        </xdr:nvSpPr>
        <xdr:spPr>
          <a:xfrm>
            <a:off x="4917801" y="65090296"/>
            <a:ext cx="1915903" cy="1043806"/>
          </a:xfrm>
          <a:prstGeom prst="bracketPair">
            <a:avLst/>
          </a:prstGeom>
          <a:solidFill>
            <a:sysClr val="window" lastClr="FFFFFF"/>
          </a:solidFill>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000"/>
              </a:lnSpc>
            </a:pPr>
            <a:r>
              <a:rPr lang="ja-JP" altLang="en-US">
                <a:effectLst/>
              </a:rPr>
              <a:t>上空及び地上での各種測定データの取得及び機器の運搬業務。</a:t>
            </a:r>
            <a:endParaRPr lang="ja-JP" altLang="ja-JP">
              <a:effectLst/>
            </a:endParaRPr>
          </a:p>
        </xdr:txBody>
      </xdr:sp>
      <xdr:sp macro="" textlink="">
        <xdr:nvSpPr>
          <xdr:cNvPr id="77" name="テキスト ボックス 76">
            <a:extLst>
              <a:ext uri="{FF2B5EF4-FFF2-40B4-BE49-F238E27FC236}">
                <a16:creationId xmlns="" xmlns:a16="http://schemas.microsoft.com/office/drawing/2014/main" id="{00000000-0008-0000-0000-000025000000}"/>
              </a:ext>
            </a:extLst>
          </xdr:cNvPr>
          <xdr:cNvSpPr txBox="1"/>
        </xdr:nvSpPr>
        <xdr:spPr>
          <a:xfrm>
            <a:off x="4932321" y="63317786"/>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一般競争入札（最低価格）</a:t>
            </a:r>
            <a:r>
              <a:rPr kumimoji="1" lang="en-US" altLang="ja-JP" sz="1100"/>
              <a:t>】</a:t>
            </a:r>
            <a:endParaRPr kumimoji="1" lang="ja-JP" altLang="en-US" sz="1100"/>
          </a:p>
        </xdr:txBody>
      </xdr:sp>
      <xdr:sp macro="" textlink="">
        <xdr:nvSpPr>
          <xdr:cNvPr id="78" name="正方形/長方形 1">
            <a:extLst>
              <a:ext uri="{FF2B5EF4-FFF2-40B4-BE49-F238E27FC236}">
                <a16:creationId xmlns="" xmlns:a16="http://schemas.microsoft.com/office/drawing/2014/main" id="{00000000-0008-0000-0000-000030000000}"/>
              </a:ext>
            </a:extLst>
          </xdr:cNvPr>
          <xdr:cNvSpPr>
            <a:spLocks noChangeArrowheads="1"/>
          </xdr:cNvSpPr>
        </xdr:nvSpPr>
        <xdr:spPr bwMode="auto">
          <a:xfrm>
            <a:off x="7308400" y="63634311"/>
            <a:ext cx="1911602" cy="544932"/>
          </a:xfrm>
          <a:prstGeom prst="rect">
            <a:avLst/>
          </a:prstGeom>
          <a:solidFill>
            <a:sysClr val="window" lastClr="FFFFFF"/>
          </a:solidFill>
          <a:ln w="25400" algn="ctr">
            <a:solidFill>
              <a:srgbClr val="000000"/>
            </a:solidFill>
            <a:prstDash val="sysDot"/>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mn-ea"/>
              </a:rPr>
              <a:t>長時間飛行用基礎性能試験データ取得業務</a:t>
            </a:r>
          </a:p>
        </xdr:txBody>
      </xdr:sp>
      <xdr:sp macro="" textlink="">
        <xdr:nvSpPr>
          <xdr:cNvPr id="79" name="正方形/長方形 1">
            <a:extLst>
              <a:ext uri="{FF2B5EF4-FFF2-40B4-BE49-F238E27FC236}">
                <a16:creationId xmlns="" xmlns:a16="http://schemas.microsoft.com/office/drawing/2014/main" id="{00000000-0008-0000-0000-000031000000}"/>
              </a:ext>
            </a:extLst>
          </xdr:cNvPr>
          <xdr:cNvSpPr>
            <a:spLocks noChangeArrowheads="1"/>
          </xdr:cNvSpPr>
        </xdr:nvSpPr>
        <xdr:spPr bwMode="auto">
          <a:xfrm>
            <a:off x="7318432" y="64234669"/>
            <a:ext cx="1840796" cy="733019"/>
          </a:xfrm>
          <a:prstGeom prst="rect">
            <a:avLst/>
          </a:prstGeom>
          <a:solidFill>
            <a:sysClr val="window" lastClr="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Ｄ．株式会社</a:t>
            </a:r>
            <a:r>
              <a:rPr lang="en-US" altLang="ja-JP" sz="1100" b="0" i="0" u="none" strike="noStrike" baseline="0">
                <a:solidFill>
                  <a:srgbClr val="000000"/>
                </a:solidFill>
                <a:latin typeface="ＭＳ Ｐゴシック"/>
                <a:ea typeface="ＭＳ Ｐゴシック"/>
              </a:rPr>
              <a:t>JDRONE</a:t>
            </a:r>
          </a:p>
          <a:p>
            <a:pPr algn="ctr" rtl="0">
              <a:lnSpc>
                <a:spcPts val="1200"/>
              </a:lnSpc>
              <a:defRPr sz="1000"/>
            </a:pPr>
            <a:endParaRPr lang="en-US" altLang="ja-JP" sz="1100" b="0" i="0" u="none" strike="noStrike" baseline="0">
              <a:solidFill>
                <a:srgbClr val="000000"/>
              </a:solidFill>
              <a:latin typeface="ＭＳ Ｐゴシック"/>
              <a:ea typeface="+mn-ea"/>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５５百万円</a:t>
            </a:r>
          </a:p>
        </xdr:txBody>
      </xdr:sp>
      <xdr:sp macro="" textlink="">
        <xdr:nvSpPr>
          <xdr:cNvPr id="80" name="大かっこ 79">
            <a:extLst>
              <a:ext uri="{FF2B5EF4-FFF2-40B4-BE49-F238E27FC236}">
                <a16:creationId xmlns="" xmlns:a16="http://schemas.microsoft.com/office/drawing/2014/main" id="{00000000-0008-0000-0000-000032000000}"/>
              </a:ext>
            </a:extLst>
          </xdr:cNvPr>
          <xdr:cNvSpPr/>
        </xdr:nvSpPr>
        <xdr:spPr>
          <a:xfrm>
            <a:off x="7293831" y="65090309"/>
            <a:ext cx="1925427" cy="1031711"/>
          </a:xfrm>
          <a:prstGeom prst="bracketPair">
            <a:avLst/>
          </a:prstGeom>
          <a:solidFill>
            <a:sysClr val="window" lastClr="FFFFFF"/>
          </a:solidFill>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000"/>
              </a:lnSpc>
            </a:pPr>
            <a:r>
              <a:rPr lang="ja-JP" altLang="en-US">
                <a:effectLst/>
              </a:rPr>
              <a:t>航空機モニタリングに資するための基礎性能試験データ取得業務。</a:t>
            </a:r>
            <a:endParaRPr lang="ja-JP" altLang="ja-JP">
              <a:effectLst/>
            </a:endParaRPr>
          </a:p>
        </xdr:txBody>
      </xdr:sp>
      <xdr:sp macro="" textlink="">
        <xdr:nvSpPr>
          <xdr:cNvPr id="81" name="テキスト ボックス 80">
            <a:extLst>
              <a:ext uri="{FF2B5EF4-FFF2-40B4-BE49-F238E27FC236}">
                <a16:creationId xmlns="" xmlns:a16="http://schemas.microsoft.com/office/drawing/2014/main" id="{00000000-0008-0000-0000-000033000000}"/>
              </a:ext>
            </a:extLst>
          </xdr:cNvPr>
          <xdr:cNvSpPr txBox="1"/>
        </xdr:nvSpPr>
        <xdr:spPr>
          <a:xfrm>
            <a:off x="7327401" y="63317798"/>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一般競争入札（最低価格）</a:t>
            </a:r>
            <a:r>
              <a:rPr kumimoji="1" lang="en-US" altLang="ja-JP" sz="1100"/>
              <a:t>】</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736" sqref="A736:AX73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401</v>
      </c>
      <c r="AJ2" s="206" t="s">
        <v>710</v>
      </c>
      <c r="AK2" s="206"/>
      <c r="AL2" s="206"/>
      <c r="AM2" s="206"/>
      <c r="AN2" s="98" t="s">
        <v>401</v>
      </c>
      <c r="AO2" s="206">
        <v>20</v>
      </c>
      <c r="AP2" s="206"/>
      <c r="AQ2" s="206"/>
      <c r="AR2" s="99" t="s">
        <v>704</v>
      </c>
      <c r="AS2" s="207">
        <v>50</v>
      </c>
      <c r="AT2" s="207"/>
      <c r="AU2" s="207"/>
      <c r="AV2" s="98" t="str">
        <f>IF(AW2="","","-")</f>
        <v/>
      </c>
      <c r="AW2" s="394"/>
      <c r="AX2" s="394"/>
    </row>
    <row r="3" spans="1:50" ht="21" customHeight="1" thickBot="1" x14ac:dyDescent="0.2">
      <c r="A3" s="519" t="s">
        <v>697</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705</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711</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706</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501</v>
      </c>
      <c r="H5" s="555"/>
      <c r="I5" s="555"/>
      <c r="J5" s="555"/>
      <c r="K5" s="555"/>
      <c r="L5" s="555"/>
      <c r="M5" s="556" t="s">
        <v>66</v>
      </c>
      <c r="N5" s="557"/>
      <c r="O5" s="557"/>
      <c r="P5" s="557"/>
      <c r="Q5" s="557"/>
      <c r="R5" s="558"/>
      <c r="S5" s="559" t="s">
        <v>511</v>
      </c>
      <c r="T5" s="555"/>
      <c r="U5" s="555"/>
      <c r="V5" s="555"/>
      <c r="W5" s="555"/>
      <c r="X5" s="560"/>
      <c r="Y5" s="713" t="s">
        <v>3</v>
      </c>
      <c r="Z5" s="714"/>
      <c r="AA5" s="714"/>
      <c r="AB5" s="714"/>
      <c r="AC5" s="714"/>
      <c r="AD5" s="715"/>
      <c r="AE5" s="716" t="s">
        <v>708</v>
      </c>
      <c r="AF5" s="716"/>
      <c r="AG5" s="716"/>
      <c r="AH5" s="716"/>
      <c r="AI5" s="716"/>
      <c r="AJ5" s="716"/>
      <c r="AK5" s="716"/>
      <c r="AL5" s="716"/>
      <c r="AM5" s="716"/>
      <c r="AN5" s="716"/>
      <c r="AO5" s="716"/>
      <c r="AP5" s="717"/>
      <c r="AQ5" s="718" t="s">
        <v>707</v>
      </c>
      <c r="AR5" s="719"/>
      <c r="AS5" s="719"/>
      <c r="AT5" s="719"/>
      <c r="AU5" s="719"/>
      <c r="AV5" s="719"/>
      <c r="AW5" s="719"/>
      <c r="AX5" s="720"/>
    </row>
    <row r="6" spans="1:50" ht="39" customHeight="1" x14ac:dyDescent="0.15">
      <c r="A6" s="723" t="s">
        <v>4</v>
      </c>
      <c r="B6" s="724"/>
      <c r="C6" s="724"/>
      <c r="D6" s="724"/>
      <c r="E6" s="724"/>
      <c r="F6" s="724"/>
      <c r="G6" s="871" t="str">
        <f>入力規則等!F39</f>
        <v>エネルギー対策特別会計電源開発促進勘定</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712</v>
      </c>
      <c r="H7" s="824"/>
      <c r="I7" s="824"/>
      <c r="J7" s="824"/>
      <c r="K7" s="824"/>
      <c r="L7" s="824"/>
      <c r="M7" s="824"/>
      <c r="N7" s="824"/>
      <c r="O7" s="824"/>
      <c r="P7" s="824"/>
      <c r="Q7" s="824"/>
      <c r="R7" s="824"/>
      <c r="S7" s="824"/>
      <c r="T7" s="824"/>
      <c r="U7" s="824"/>
      <c r="V7" s="824"/>
      <c r="W7" s="824"/>
      <c r="X7" s="825"/>
      <c r="Y7" s="392" t="s">
        <v>384</v>
      </c>
      <c r="Z7" s="296"/>
      <c r="AA7" s="296"/>
      <c r="AB7" s="296"/>
      <c r="AC7" s="296"/>
      <c r="AD7" s="393"/>
      <c r="AE7" s="379" t="s">
        <v>713</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科学技術・イノベーション</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エネルギー対策</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808</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807</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385</v>
      </c>
      <c r="Q12" s="298"/>
      <c r="R12" s="298"/>
      <c r="S12" s="298"/>
      <c r="T12" s="298"/>
      <c r="U12" s="298"/>
      <c r="V12" s="299"/>
      <c r="W12" s="303" t="s">
        <v>407</v>
      </c>
      <c r="X12" s="298"/>
      <c r="Y12" s="298"/>
      <c r="Z12" s="298"/>
      <c r="AA12" s="298"/>
      <c r="AB12" s="298"/>
      <c r="AC12" s="299"/>
      <c r="AD12" s="303" t="s">
        <v>694</v>
      </c>
      <c r="AE12" s="298"/>
      <c r="AF12" s="298"/>
      <c r="AG12" s="298"/>
      <c r="AH12" s="298"/>
      <c r="AI12" s="298"/>
      <c r="AJ12" s="299"/>
      <c r="AK12" s="303" t="s">
        <v>698</v>
      </c>
      <c r="AL12" s="298"/>
      <c r="AM12" s="298"/>
      <c r="AN12" s="298"/>
      <c r="AO12" s="298"/>
      <c r="AP12" s="298"/>
      <c r="AQ12" s="299"/>
      <c r="AR12" s="303" t="s">
        <v>699</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318</v>
      </c>
      <c r="Q13" s="164"/>
      <c r="R13" s="164"/>
      <c r="S13" s="164"/>
      <c r="T13" s="164"/>
      <c r="U13" s="164"/>
      <c r="V13" s="165"/>
      <c r="W13" s="163">
        <v>277</v>
      </c>
      <c r="X13" s="164"/>
      <c r="Y13" s="164"/>
      <c r="Z13" s="164"/>
      <c r="AA13" s="164"/>
      <c r="AB13" s="164"/>
      <c r="AC13" s="165"/>
      <c r="AD13" s="163">
        <v>280</v>
      </c>
      <c r="AE13" s="164"/>
      <c r="AF13" s="164"/>
      <c r="AG13" s="164"/>
      <c r="AH13" s="164"/>
      <c r="AI13" s="164"/>
      <c r="AJ13" s="165"/>
      <c r="AK13" s="163">
        <v>234</v>
      </c>
      <c r="AL13" s="164"/>
      <c r="AM13" s="164"/>
      <c r="AN13" s="164"/>
      <c r="AO13" s="164"/>
      <c r="AP13" s="164"/>
      <c r="AQ13" s="165"/>
      <c r="AR13" s="160">
        <v>299</v>
      </c>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714</v>
      </c>
      <c r="Q14" s="164"/>
      <c r="R14" s="164"/>
      <c r="S14" s="164"/>
      <c r="T14" s="164"/>
      <c r="U14" s="164"/>
      <c r="V14" s="165"/>
      <c r="W14" s="163" t="s">
        <v>714</v>
      </c>
      <c r="X14" s="164"/>
      <c r="Y14" s="164"/>
      <c r="Z14" s="164"/>
      <c r="AA14" s="164"/>
      <c r="AB14" s="164"/>
      <c r="AC14" s="165"/>
      <c r="AD14" s="163" t="s">
        <v>714</v>
      </c>
      <c r="AE14" s="164"/>
      <c r="AF14" s="164"/>
      <c r="AG14" s="164"/>
      <c r="AH14" s="164"/>
      <c r="AI14" s="164"/>
      <c r="AJ14" s="165"/>
      <c r="AK14" s="163" t="s">
        <v>717</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714</v>
      </c>
      <c r="Q15" s="164"/>
      <c r="R15" s="164"/>
      <c r="S15" s="164"/>
      <c r="T15" s="164"/>
      <c r="U15" s="164"/>
      <c r="V15" s="165"/>
      <c r="W15" s="163" t="s">
        <v>714</v>
      </c>
      <c r="X15" s="164"/>
      <c r="Y15" s="164"/>
      <c r="Z15" s="164"/>
      <c r="AA15" s="164"/>
      <c r="AB15" s="164"/>
      <c r="AC15" s="165"/>
      <c r="AD15" s="163" t="s">
        <v>714</v>
      </c>
      <c r="AE15" s="164"/>
      <c r="AF15" s="164"/>
      <c r="AG15" s="164"/>
      <c r="AH15" s="164"/>
      <c r="AI15" s="164"/>
      <c r="AJ15" s="165"/>
      <c r="AK15" s="163" t="s">
        <v>717</v>
      </c>
      <c r="AL15" s="164"/>
      <c r="AM15" s="164"/>
      <c r="AN15" s="164"/>
      <c r="AO15" s="164"/>
      <c r="AP15" s="164"/>
      <c r="AQ15" s="165"/>
      <c r="AR15" s="163" t="s">
        <v>791</v>
      </c>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714</v>
      </c>
      <c r="Q16" s="164"/>
      <c r="R16" s="164"/>
      <c r="S16" s="164"/>
      <c r="T16" s="164"/>
      <c r="U16" s="164"/>
      <c r="V16" s="165"/>
      <c r="W16" s="163" t="s">
        <v>714</v>
      </c>
      <c r="X16" s="164"/>
      <c r="Y16" s="164"/>
      <c r="Z16" s="164"/>
      <c r="AA16" s="164"/>
      <c r="AB16" s="164"/>
      <c r="AC16" s="165"/>
      <c r="AD16" s="163" t="s">
        <v>714</v>
      </c>
      <c r="AE16" s="164"/>
      <c r="AF16" s="164"/>
      <c r="AG16" s="164"/>
      <c r="AH16" s="164"/>
      <c r="AI16" s="164"/>
      <c r="AJ16" s="165"/>
      <c r="AK16" s="163" t="s">
        <v>717</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715</v>
      </c>
      <c r="Q17" s="164"/>
      <c r="R17" s="164"/>
      <c r="S17" s="164"/>
      <c r="T17" s="164"/>
      <c r="U17" s="164"/>
      <c r="V17" s="165"/>
      <c r="W17" s="163" t="s">
        <v>715</v>
      </c>
      <c r="X17" s="164"/>
      <c r="Y17" s="164"/>
      <c r="Z17" s="164"/>
      <c r="AA17" s="164"/>
      <c r="AB17" s="164"/>
      <c r="AC17" s="165"/>
      <c r="AD17" s="163" t="s">
        <v>716</v>
      </c>
      <c r="AE17" s="164"/>
      <c r="AF17" s="164"/>
      <c r="AG17" s="164"/>
      <c r="AH17" s="164"/>
      <c r="AI17" s="164"/>
      <c r="AJ17" s="165"/>
      <c r="AK17" s="163" t="s">
        <v>717</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318</v>
      </c>
      <c r="Q18" s="170"/>
      <c r="R18" s="170"/>
      <c r="S18" s="170"/>
      <c r="T18" s="170"/>
      <c r="U18" s="170"/>
      <c r="V18" s="171"/>
      <c r="W18" s="169">
        <f>SUM(W13:AC17)</f>
        <v>277</v>
      </c>
      <c r="X18" s="170"/>
      <c r="Y18" s="170"/>
      <c r="Z18" s="170"/>
      <c r="AA18" s="170"/>
      <c r="AB18" s="170"/>
      <c r="AC18" s="171"/>
      <c r="AD18" s="169">
        <f>SUM(AD13:AJ17)</f>
        <v>280</v>
      </c>
      <c r="AE18" s="170"/>
      <c r="AF18" s="170"/>
      <c r="AG18" s="170"/>
      <c r="AH18" s="170"/>
      <c r="AI18" s="170"/>
      <c r="AJ18" s="171"/>
      <c r="AK18" s="169">
        <f>SUM(AK13:AQ17)</f>
        <v>234</v>
      </c>
      <c r="AL18" s="170"/>
      <c r="AM18" s="170"/>
      <c r="AN18" s="170"/>
      <c r="AO18" s="170"/>
      <c r="AP18" s="170"/>
      <c r="AQ18" s="171"/>
      <c r="AR18" s="169">
        <f>SUM(AR13:AX17)</f>
        <v>299</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314</v>
      </c>
      <c r="Q19" s="164"/>
      <c r="R19" s="164"/>
      <c r="S19" s="164"/>
      <c r="T19" s="164"/>
      <c r="U19" s="164"/>
      <c r="V19" s="165"/>
      <c r="W19" s="163">
        <v>245</v>
      </c>
      <c r="X19" s="164"/>
      <c r="Y19" s="164"/>
      <c r="Z19" s="164"/>
      <c r="AA19" s="164"/>
      <c r="AB19" s="164"/>
      <c r="AC19" s="165"/>
      <c r="AD19" s="163">
        <v>256</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0.98742138364779874</v>
      </c>
      <c r="Q20" s="535"/>
      <c r="R20" s="535"/>
      <c r="S20" s="535"/>
      <c r="T20" s="535"/>
      <c r="U20" s="535"/>
      <c r="V20" s="535"/>
      <c r="W20" s="535">
        <f t="shared" ref="W20" si="0">IF(W18=0, "-", SUM(W19)/W18)</f>
        <v>0.8844765342960289</v>
      </c>
      <c r="X20" s="535"/>
      <c r="Y20" s="535"/>
      <c r="Z20" s="535"/>
      <c r="AA20" s="535"/>
      <c r="AB20" s="535"/>
      <c r="AC20" s="535"/>
      <c r="AD20" s="535">
        <f t="shared" ref="AD20" si="1">IF(AD18=0, "-", SUM(AD19)/AD18)</f>
        <v>0.91428571428571426</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352</v>
      </c>
      <c r="H21" s="919"/>
      <c r="I21" s="919"/>
      <c r="J21" s="919"/>
      <c r="K21" s="919"/>
      <c r="L21" s="919"/>
      <c r="M21" s="919"/>
      <c r="N21" s="919"/>
      <c r="O21" s="919"/>
      <c r="P21" s="535">
        <f>IF(P19=0, "-", SUM(P19)/SUM(P13,P14))</f>
        <v>0.98742138364779874</v>
      </c>
      <c r="Q21" s="535"/>
      <c r="R21" s="535"/>
      <c r="S21" s="535"/>
      <c r="T21" s="535"/>
      <c r="U21" s="535"/>
      <c r="V21" s="535"/>
      <c r="W21" s="535">
        <f t="shared" ref="W21" si="2">IF(W19=0, "-", SUM(W19)/SUM(W13,W14))</f>
        <v>0.8844765342960289</v>
      </c>
      <c r="X21" s="535"/>
      <c r="Y21" s="535"/>
      <c r="Z21" s="535"/>
      <c r="AA21" s="535"/>
      <c r="AB21" s="535"/>
      <c r="AC21" s="535"/>
      <c r="AD21" s="535">
        <f t="shared" ref="AD21" si="3">IF(AD19=0, "-", SUM(AD19)/SUM(AD13,AD14))</f>
        <v>0.91428571428571426</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702</v>
      </c>
      <c r="B22" s="139"/>
      <c r="C22" s="139"/>
      <c r="D22" s="139"/>
      <c r="E22" s="139"/>
      <c r="F22" s="140"/>
      <c r="G22" s="129" t="s">
        <v>331</v>
      </c>
      <c r="H22" s="130"/>
      <c r="I22" s="130"/>
      <c r="J22" s="130"/>
      <c r="K22" s="130"/>
      <c r="L22" s="130"/>
      <c r="M22" s="130"/>
      <c r="N22" s="130"/>
      <c r="O22" s="131"/>
      <c r="P22" s="147" t="s">
        <v>700</v>
      </c>
      <c r="Q22" s="130"/>
      <c r="R22" s="130"/>
      <c r="S22" s="130"/>
      <c r="T22" s="130"/>
      <c r="U22" s="130"/>
      <c r="V22" s="131"/>
      <c r="W22" s="147" t="s">
        <v>701</v>
      </c>
      <c r="X22" s="130"/>
      <c r="Y22" s="130"/>
      <c r="Z22" s="130"/>
      <c r="AA22" s="130"/>
      <c r="AB22" s="130"/>
      <c r="AC22" s="131"/>
      <c r="AD22" s="147" t="s">
        <v>330</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718</v>
      </c>
      <c r="H23" s="133"/>
      <c r="I23" s="133"/>
      <c r="J23" s="133"/>
      <c r="K23" s="133"/>
      <c r="L23" s="133"/>
      <c r="M23" s="133"/>
      <c r="N23" s="133"/>
      <c r="O23" s="134"/>
      <c r="P23" s="160">
        <v>234</v>
      </c>
      <c r="Q23" s="161"/>
      <c r="R23" s="161"/>
      <c r="S23" s="161"/>
      <c r="T23" s="161"/>
      <c r="U23" s="161"/>
      <c r="V23" s="162"/>
      <c r="W23" s="160">
        <v>299</v>
      </c>
      <c r="X23" s="161"/>
      <c r="Y23" s="161"/>
      <c r="Z23" s="161"/>
      <c r="AA23" s="161"/>
      <c r="AB23" s="161"/>
      <c r="AC23" s="162"/>
      <c r="AD23" s="149" t="s">
        <v>825</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335</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332</v>
      </c>
      <c r="H29" s="229"/>
      <c r="I29" s="229"/>
      <c r="J29" s="229"/>
      <c r="K29" s="229"/>
      <c r="L29" s="229"/>
      <c r="M29" s="229"/>
      <c r="N29" s="229"/>
      <c r="O29" s="230"/>
      <c r="P29" s="163">
        <f>AK13</f>
        <v>234</v>
      </c>
      <c r="Q29" s="164"/>
      <c r="R29" s="164"/>
      <c r="S29" s="164"/>
      <c r="T29" s="164"/>
      <c r="U29" s="164"/>
      <c r="V29" s="165"/>
      <c r="W29" s="211">
        <f>AR13</f>
        <v>299</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347</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385</v>
      </c>
      <c r="AF30" s="383"/>
      <c r="AG30" s="383"/>
      <c r="AH30" s="384"/>
      <c r="AI30" s="385" t="s">
        <v>407</v>
      </c>
      <c r="AJ30" s="385"/>
      <c r="AK30" s="385"/>
      <c r="AL30" s="382"/>
      <c r="AM30" s="385" t="s">
        <v>504</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v>3</v>
      </c>
      <c r="AR31" s="178"/>
      <c r="AS31" s="179" t="s">
        <v>233</v>
      </c>
      <c r="AT31" s="202"/>
      <c r="AU31" s="271" t="s">
        <v>717</v>
      </c>
      <c r="AV31" s="271"/>
      <c r="AW31" s="375" t="s">
        <v>179</v>
      </c>
      <c r="AX31" s="376"/>
    </row>
    <row r="32" spans="1:50" ht="23.25" customHeight="1" x14ac:dyDescent="0.15">
      <c r="A32" s="511"/>
      <c r="B32" s="509"/>
      <c r="C32" s="509"/>
      <c r="D32" s="509"/>
      <c r="E32" s="509"/>
      <c r="F32" s="510"/>
      <c r="G32" s="536" t="s">
        <v>822</v>
      </c>
      <c r="H32" s="537"/>
      <c r="I32" s="537"/>
      <c r="J32" s="537"/>
      <c r="K32" s="537"/>
      <c r="L32" s="537"/>
      <c r="M32" s="537"/>
      <c r="N32" s="537"/>
      <c r="O32" s="538"/>
      <c r="P32" s="191" t="s">
        <v>789</v>
      </c>
      <c r="Q32" s="191"/>
      <c r="R32" s="191"/>
      <c r="S32" s="191"/>
      <c r="T32" s="191"/>
      <c r="U32" s="191"/>
      <c r="V32" s="191"/>
      <c r="W32" s="191"/>
      <c r="X32" s="233"/>
      <c r="Y32" s="339" t="s">
        <v>12</v>
      </c>
      <c r="Z32" s="545"/>
      <c r="AA32" s="546"/>
      <c r="AB32" s="547" t="s">
        <v>719</v>
      </c>
      <c r="AC32" s="547"/>
      <c r="AD32" s="547"/>
      <c r="AE32" s="363">
        <v>2</v>
      </c>
      <c r="AF32" s="364"/>
      <c r="AG32" s="364"/>
      <c r="AH32" s="364"/>
      <c r="AI32" s="363">
        <v>3</v>
      </c>
      <c r="AJ32" s="364"/>
      <c r="AK32" s="364"/>
      <c r="AL32" s="364"/>
      <c r="AM32" s="363">
        <v>4</v>
      </c>
      <c r="AN32" s="364"/>
      <c r="AO32" s="364"/>
      <c r="AP32" s="364"/>
      <c r="AQ32" s="166" t="s">
        <v>717</v>
      </c>
      <c r="AR32" s="167"/>
      <c r="AS32" s="167"/>
      <c r="AT32" s="168"/>
      <c r="AU32" s="364" t="s">
        <v>717</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719</v>
      </c>
      <c r="AC33" s="518"/>
      <c r="AD33" s="518"/>
      <c r="AE33" s="363">
        <v>2</v>
      </c>
      <c r="AF33" s="364"/>
      <c r="AG33" s="364"/>
      <c r="AH33" s="364"/>
      <c r="AI33" s="363">
        <v>3</v>
      </c>
      <c r="AJ33" s="364"/>
      <c r="AK33" s="364"/>
      <c r="AL33" s="364"/>
      <c r="AM33" s="363">
        <v>4</v>
      </c>
      <c r="AN33" s="364"/>
      <c r="AO33" s="364"/>
      <c r="AP33" s="364"/>
      <c r="AQ33" s="166">
        <v>2</v>
      </c>
      <c r="AR33" s="167"/>
      <c r="AS33" s="167"/>
      <c r="AT33" s="168"/>
      <c r="AU33" s="364" t="s">
        <v>717</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100</v>
      </c>
      <c r="AF34" s="364"/>
      <c r="AG34" s="364"/>
      <c r="AH34" s="364"/>
      <c r="AI34" s="363">
        <v>100</v>
      </c>
      <c r="AJ34" s="364"/>
      <c r="AK34" s="364"/>
      <c r="AL34" s="364"/>
      <c r="AM34" s="363">
        <v>100</v>
      </c>
      <c r="AN34" s="364"/>
      <c r="AO34" s="364"/>
      <c r="AP34" s="364"/>
      <c r="AQ34" s="166" t="s">
        <v>717</v>
      </c>
      <c r="AR34" s="167"/>
      <c r="AS34" s="167"/>
      <c r="AT34" s="168"/>
      <c r="AU34" s="364" t="s">
        <v>717</v>
      </c>
      <c r="AV34" s="364"/>
      <c r="AW34" s="364"/>
      <c r="AX34" s="365"/>
    </row>
    <row r="35" spans="1:51" ht="23.25" customHeight="1" x14ac:dyDescent="0.15">
      <c r="A35" s="891" t="s">
        <v>375</v>
      </c>
      <c r="B35" s="892"/>
      <c r="C35" s="892"/>
      <c r="D35" s="892"/>
      <c r="E35" s="892"/>
      <c r="F35" s="893"/>
      <c r="G35" s="897" t="s">
        <v>720</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customHeight="1" x14ac:dyDescent="0.15">
      <c r="A37" s="640" t="s">
        <v>347</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385</v>
      </c>
      <c r="AF37" s="335"/>
      <c r="AG37" s="335"/>
      <c r="AH37" s="335"/>
      <c r="AI37" s="335" t="s">
        <v>407</v>
      </c>
      <c r="AJ37" s="335"/>
      <c r="AK37" s="335"/>
      <c r="AL37" s="335"/>
      <c r="AM37" s="335" t="s">
        <v>504</v>
      </c>
      <c r="AN37" s="335"/>
      <c r="AO37" s="335"/>
      <c r="AP37" s="335"/>
      <c r="AQ37" s="267" t="s">
        <v>232</v>
      </c>
      <c r="AR37" s="268"/>
      <c r="AS37" s="268"/>
      <c r="AT37" s="269"/>
      <c r="AU37" s="377" t="s">
        <v>134</v>
      </c>
      <c r="AV37" s="377"/>
      <c r="AW37" s="377"/>
      <c r="AX37" s="378"/>
      <c r="AY37">
        <f>COUNTA($G$39)</f>
        <v>1</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v>3</v>
      </c>
      <c r="AR38" s="178"/>
      <c r="AS38" s="179" t="s">
        <v>233</v>
      </c>
      <c r="AT38" s="202"/>
      <c r="AU38" s="271" t="s">
        <v>796</v>
      </c>
      <c r="AV38" s="271"/>
      <c r="AW38" s="375" t="s">
        <v>179</v>
      </c>
      <c r="AX38" s="376"/>
      <c r="AY38">
        <f>$AY$37</f>
        <v>1</v>
      </c>
    </row>
    <row r="39" spans="1:51" ht="23.25" customHeight="1" x14ac:dyDescent="0.15">
      <c r="A39" s="511"/>
      <c r="B39" s="509"/>
      <c r="C39" s="509"/>
      <c r="D39" s="509"/>
      <c r="E39" s="509"/>
      <c r="F39" s="510"/>
      <c r="G39" s="536" t="s">
        <v>802</v>
      </c>
      <c r="H39" s="537"/>
      <c r="I39" s="537"/>
      <c r="J39" s="537"/>
      <c r="K39" s="537"/>
      <c r="L39" s="537"/>
      <c r="M39" s="537"/>
      <c r="N39" s="537"/>
      <c r="O39" s="538"/>
      <c r="P39" s="191" t="s">
        <v>806</v>
      </c>
      <c r="Q39" s="191"/>
      <c r="R39" s="191"/>
      <c r="S39" s="191"/>
      <c r="T39" s="191"/>
      <c r="U39" s="191"/>
      <c r="V39" s="191"/>
      <c r="W39" s="191"/>
      <c r="X39" s="233"/>
      <c r="Y39" s="339" t="s">
        <v>12</v>
      </c>
      <c r="Z39" s="545"/>
      <c r="AA39" s="546"/>
      <c r="AB39" s="547" t="s">
        <v>721</v>
      </c>
      <c r="AC39" s="547"/>
      <c r="AD39" s="547"/>
      <c r="AE39" s="363" t="s">
        <v>793</v>
      </c>
      <c r="AF39" s="364"/>
      <c r="AG39" s="364"/>
      <c r="AH39" s="364"/>
      <c r="AI39" s="363">
        <v>1</v>
      </c>
      <c r="AJ39" s="364"/>
      <c r="AK39" s="364"/>
      <c r="AL39" s="364"/>
      <c r="AM39" s="363">
        <v>1</v>
      </c>
      <c r="AN39" s="364"/>
      <c r="AO39" s="364"/>
      <c r="AP39" s="364"/>
      <c r="AQ39" s="166" t="s">
        <v>793</v>
      </c>
      <c r="AR39" s="167"/>
      <c r="AS39" s="167"/>
      <c r="AT39" s="168"/>
      <c r="AU39" s="364" t="s">
        <v>793</v>
      </c>
      <c r="AV39" s="364"/>
      <c r="AW39" s="364"/>
      <c r="AX39" s="365"/>
      <c r="AY39">
        <f t="shared" ref="AY39:AY43" si="4">$AY$37</f>
        <v>1</v>
      </c>
    </row>
    <row r="40" spans="1:51" ht="23.25"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t="s">
        <v>721</v>
      </c>
      <c r="AC40" s="518"/>
      <c r="AD40" s="518"/>
      <c r="AE40" s="363" t="s">
        <v>793</v>
      </c>
      <c r="AF40" s="364"/>
      <c r="AG40" s="364"/>
      <c r="AH40" s="364"/>
      <c r="AI40" s="363">
        <v>1</v>
      </c>
      <c r="AJ40" s="364"/>
      <c r="AK40" s="364"/>
      <c r="AL40" s="364"/>
      <c r="AM40" s="363">
        <v>1</v>
      </c>
      <c r="AN40" s="364"/>
      <c r="AO40" s="364"/>
      <c r="AP40" s="364"/>
      <c r="AQ40" s="166">
        <v>1</v>
      </c>
      <c r="AR40" s="167"/>
      <c r="AS40" s="167"/>
      <c r="AT40" s="168"/>
      <c r="AU40" s="364" t="s">
        <v>794</v>
      </c>
      <c r="AV40" s="364"/>
      <c r="AW40" s="364"/>
      <c r="AX40" s="365"/>
      <c r="AY40">
        <f t="shared" si="4"/>
        <v>1</v>
      </c>
    </row>
    <row r="41" spans="1:51" ht="90"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t="s">
        <v>793</v>
      </c>
      <c r="AF41" s="364"/>
      <c r="AG41" s="364"/>
      <c r="AH41" s="364"/>
      <c r="AI41" s="363">
        <v>100</v>
      </c>
      <c r="AJ41" s="364"/>
      <c r="AK41" s="364"/>
      <c r="AL41" s="364"/>
      <c r="AM41" s="363">
        <v>100</v>
      </c>
      <c r="AN41" s="364"/>
      <c r="AO41" s="364"/>
      <c r="AP41" s="364"/>
      <c r="AQ41" s="166" t="s">
        <v>793</v>
      </c>
      <c r="AR41" s="167"/>
      <c r="AS41" s="167"/>
      <c r="AT41" s="168"/>
      <c r="AU41" s="364" t="s">
        <v>793</v>
      </c>
      <c r="AV41" s="364"/>
      <c r="AW41" s="364"/>
      <c r="AX41" s="365"/>
      <c r="AY41">
        <f t="shared" si="4"/>
        <v>1</v>
      </c>
    </row>
    <row r="42" spans="1:51" ht="23.25" customHeight="1" x14ac:dyDescent="0.15">
      <c r="A42" s="891" t="s">
        <v>375</v>
      </c>
      <c r="B42" s="892"/>
      <c r="C42" s="892"/>
      <c r="D42" s="892"/>
      <c r="E42" s="892"/>
      <c r="F42" s="893"/>
      <c r="G42" s="897" t="s">
        <v>819</v>
      </c>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1</v>
      </c>
    </row>
    <row r="43" spans="1:5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1</v>
      </c>
    </row>
    <row r="44" spans="1:51" ht="18.75" hidden="1" customHeight="1" x14ac:dyDescent="0.15">
      <c r="A44" s="640" t="s">
        <v>347</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385</v>
      </c>
      <c r="AF44" s="335"/>
      <c r="AG44" s="335"/>
      <c r="AH44" s="335"/>
      <c r="AI44" s="335" t="s">
        <v>407</v>
      </c>
      <c r="AJ44" s="335"/>
      <c r="AK44" s="335"/>
      <c r="AL44" s="335"/>
      <c r="AM44" s="335" t="s">
        <v>504</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375</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347</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385</v>
      </c>
      <c r="AF51" s="335"/>
      <c r="AG51" s="335"/>
      <c r="AH51" s="335"/>
      <c r="AI51" s="335" t="s">
        <v>407</v>
      </c>
      <c r="AJ51" s="335"/>
      <c r="AK51" s="335"/>
      <c r="AL51" s="335"/>
      <c r="AM51" s="335" t="s">
        <v>504</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375</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347</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385</v>
      </c>
      <c r="AF58" s="335"/>
      <c r="AG58" s="335"/>
      <c r="AH58" s="335"/>
      <c r="AI58" s="335" t="s">
        <v>407</v>
      </c>
      <c r="AJ58" s="335"/>
      <c r="AK58" s="335"/>
      <c r="AL58" s="335"/>
      <c r="AM58" s="335" t="s">
        <v>504</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375</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348</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343</v>
      </c>
      <c r="X65" s="864"/>
      <c r="Y65" s="867"/>
      <c r="Z65" s="867"/>
      <c r="AA65" s="868"/>
      <c r="AB65" s="861" t="s">
        <v>11</v>
      </c>
      <c r="AC65" s="857"/>
      <c r="AD65" s="858"/>
      <c r="AE65" s="335" t="s">
        <v>385</v>
      </c>
      <c r="AF65" s="335"/>
      <c r="AG65" s="335"/>
      <c r="AH65" s="335"/>
      <c r="AI65" s="335" t="s">
        <v>407</v>
      </c>
      <c r="AJ65" s="335"/>
      <c r="AK65" s="335"/>
      <c r="AL65" s="335"/>
      <c r="AM65" s="335" t="s">
        <v>504</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346</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365</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365</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366</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353</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364</v>
      </c>
      <c r="X70" s="938"/>
      <c r="Y70" s="943" t="s">
        <v>12</v>
      </c>
      <c r="Z70" s="943"/>
      <c r="AA70" s="944"/>
      <c r="AB70" s="945" t="s">
        <v>365</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365</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366</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348</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385</v>
      </c>
      <c r="AF73" s="335"/>
      <c r="AG73" s="335"/>
      <c r="AH73" s="335"/>
      <c r="AI73" s="335" t="s">
        <v>407</v>
      </c>
      <c r="AJ73" s="335"/>
      <c r="AK73" s="335"/>
      <c r="AL73" s="335"/>
      <c r="AM73" s="335" t="s">
        <v>504</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378</v>
      </c>
      <c r="B78" s="907"/>
      <c r="C78" s="907"/>
      <c r="D78" s="907"/>
      <c r="E78" s="904" t="s">
        <v>326</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customHeight="1" thickBot="1" x14ac:dyDescent="0.2">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342</v>
      </c>
      <c r="AP79" s="127"/>
      <c r="AQ79" s="127"/>
      <c r="AR79" s="76"/>
      <c r="AS79" s="126"/>
      <c r="AT79" s="127"/>
      <c r="AU79" s="127"/>
      <c r="AV79" s="127"/>
      <c r="AW79" s="127"/>
      <c r="AX79" s="128"/>
      <c r="AY79">
        <f>COUNTIF($AR$79,"☑")</f>
        <v>0</v>
      </c>
    </row>
    <row r="80" spans="1:51" ht="18.75" hidden="1" customHeight="1" x14ac:dyDescent="0.15">
      <c r="A80" s="515" t="s">
        <v>147</v>
      </c>
      <c r="B80" s="840" t="s">
        <v>339</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695</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385</v>
      </c>
      <c r="AF85" s="335"/>
      <c r="AG85" s="335"/>
      <c r="AH85" s="335"/>
      <c r="AI85" s="335" t="s">
        <v>407</v>
      </c>
      <c r="AJ85" s="335"/>
      <c r="AK85" s="335"/>
      <c r="AL85" s="335"/>
      <c r="AM85" s="335" t="s">
        <v>504</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385</v>
      </c>
      <c r="AF90" s="335"/>
      <c r="AG90" s="335"/>
      <c r="AH90" s="335"/>
      <c r="AI90" s="335" t="s">
        <v>407</v>
      </c>
      <c r="AJ90" s="335"/>
      <c r="AK90" s="335"/>
      <c r="AL90" s="335"/>
      <c r="AM90" s="335" t="s">
        <v>504</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385</v>
      </c>
      <c r="AF95" s="335"/>
      <c r="AG95" s="335"/>
      <c r="AH95" s="335"/>
      <c r="AI95" s="335" t="s">
        <v>407</v>
      </c>
      <c r="AJ95" s="335"/>
      <c r="AK95" s="335"/>
      <c r="AL95" s="335"/>
      <c r="AM95" s="335" t="s">
        <v>504</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349</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385</v>
      </c>
      <c r="AF100" s="818"/>
      <c r="AG100" s="818"/>
      <c r="AH100" s="819"/>
      <c r="AI100" s="817" t="s">
        <v>407</v>
      </c>
      <c r="AJ100" s="818"/>
      <c r="AK100" s="818"/>
      <c r="AL100" s="819"/>
      <c r="AM100" s="817" t="s">
        <v>504</v>
      </c>
      <c r="AN100" s="818"/>
      <c r="AO100" s="818"/>
      <c r="AP100" s="819"/>
      <c r="AQ100" s="920" t="s">
        <v>412</v>
      </c>
      <c r="AR100" s="921"/>
      <c r="AS100" s="921"/>
      <c r="AT100" s="922"/>
      <c r="AU100" s="920" t="s">
        <v>536</v>
      </c>
      <c r="AV100" s="921"/>
      <c r="AW100" s="921"/>
      <c r="AX100" s="923"/>
    </row>
    <row r="101" spans="1:60" ht="30" customHeight="1" x14ac:dyDescent="0.15">
      <c r="A101" s="487"/>
      <c r="B101" s="488"/>
      <c r="C101" s="488"/>
      <c r="D101" s="488"/>
      <c r="E101" s="488"/>
      <c r="F101" s="489"/>
      <c r="G101" s="191" t="s">
        <v>722</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721</v>
      </c>
      <c r="AC101" s="547"/>
      <c r="AD101" s="547"/>
      <c r="AE101" s="358">
        <v>2</v>
      </c>
      <c r="AF101" s="358"/>
      <c r="AG101" s="358"/>
      <c r="AH101" s="358"/>
      <c r="AI101" s="358">
        <v>3</v>
      </c>
      <c r="AJ101" s="358"/>
      <c r="AK101" s="358"/>
      <c r="AL101" s="358"/>
      <c r="AM101" s="358">
        <v>4</v>
      </c>
      <c r="AN101" s="358"/>
      <c r="AO101" s="358"/>
      <c r="AP101" s="358"/>
      <c r="AQ101" s="358" t="s">
        <v>717</v>
      </c>
      <c r="AR101" s="358"/>
      <c r="AS101" s="358"/>
      <c r="AT101" s="358"/>
      <c r="AU101" s="363" t="s">
        <v>782</v>
      </c>
      <c r="AV101" s="364"/>
      <c r="AW101" s="364"/>
      <c r="AX101" s="365"/>
    </row>
    <row r="102" spans="1:60" ht="39"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721</v>
      </c>
      <c r="AC102" s="547"/>
      <c r="AD102" s="547"/>
      <c r="AE102" s="358">
        <v>2</v>
      </c>
      <c r="AF102" s="358"/>
      <c r="AG102" s="358"/>
      <c r="AH102" s="358"/>
      <c r="AI102" s="358">
        <v>3</v>
      </c>
      <c r="AJ102" s="358"/>
      <c r="AK102" s="358"/>
      <c r="AL102" s="358"/>
      <c r="AM102" s="358">
        <v>4</v>
      </c>
      <c r="AN102" s="358"/>
      <c r="AO102" s="358"/>
      <c r="AP102" s="358"/>
      <c r="AQ102" s="358">
        <v>2</v>
      </c>
      <c r="AR102" s="358"/>
      <c r="AS102" s="358"/>
      <c r="AT102" s="358"/>
      <c r="AU102" s="371">
        <v>3</v>
      </c>
      <c r="AV102" s="372"/>
      <c r="AW102" s="372"/>
      <c r="AX102" s="924"/>
    </row>
    <row r="103" spans="1:60" ht="31.5" customHeight="1" x14ac:dyDescent="0.15">
      <c r="A103" s="484" t="s">
        <v>349</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385</v>
      </c>
      <c r="AF103" s="335"/>
      <c r="AG103" s="335"/>
      <c r="AH103" s="335"/>
      <c r="AI103" s="335" t="s">
        <v>407</v>
      </c>
      <c r="AJ103" s="335"/>
      <c r="AK103" s="335"/>
      <c r="AL103" s="335"/>
      <c r="AM103" s="335" t="s">
        <v>504</v>
      </c>
      <c r="AN103" s="335"/>
      <c r="AO103" s="335"/>
      <c r="AP103" s="335"/>
      <c r="AQ103" s="360" t="s">
        <v>412</v>
      </c>
      <c r="AR103" s="361"/>
      <c r="AS103" s="361"/>
      <c r="AT103" s="361"/>
      <c r="AU103" s="360" t="s">
        <v>536</v>
      </c>
      <c r="AV103" s="361"/>
      <c r="AW103" s="361"/>
      <c r="AX103" s="362"/>
      <c r="AY103">
        <f>COUNTA($G$104)</f>
        <v>1</v>
      </c>
    </row>
    <row r="104" spans="1:60" ht="30" customHeight="1" x14ac:dyDescent="0.15">
      <c r="A104" s="487"/>
      <c r="B104" s="488"/>
      <c r="C104" s="488"/>
      <c r="D104" s="488"/>
      <c r="E104" s="488"/>
      <c r="F104" s="489"/>
      <c r="G104" s="191" t="s">
        <v>723</v>
      </c>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t="s">
        <v>721</v>
      </c>
      <c r="AC104" s="468"/>
      <c r="AD104" s="469"/>
      <c r="AE104" s="358">
        <v>60</v>
      </c>
      <c r="AF104" s="358"/>
      <c r="AG104" s="358"/>
      <c r="AH104" s="358"/>
      <c r="AI104" s="358">
        <v>80</v>
      </c>
      <c r="AJ104" s="358"/>
      <c r="AK104" s="358"/>
      <c r="AL104" s="358"/>
      <c r="AM104" s="358">
        <v>70</v>
      </c>
      <c r="AN104" s="358"/>
      <c r="AO104" s="358"/>
      <c r="AP104" s="358"/>
      <c r="AQ104" s="358" t="s">
        <v>782</v>
      </c>
      <c r="AR104" s="358"/>
      <c r="AS104" s="358"/>
      <c r="AT104" s="358"/>
      <c r="AU104" s="358" t="s">
        <v>782</v>
      </c>
      <c r="AV104" s="358"/>
      <c r="AW104" s="358"/>
      <c r="AX104" s="359"/>
      <c r="AY104">
        <f>$AY$103</f>
        <v>1</v>
      </c>
    </row>
    <row r="105" spans="1:60" ht="30"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t="s">
        <v>721</v>
      </c>
      <c r="AC105" s="404"/>
      <c r="AD105" s="405"/>
      <c r="AE105" s="358">
        <v>60</v>
      </c>
      <c r="AF105" s="358"/>
      <c r="AG105" s="358"/>
      <c r="AH105" s="358"/>
      <c r="AI105" s="358">
        <v>80</v>
      </c>
      <c r="AJ105" s="358"/>
      <c r="AK105" s="358"/>
      <c r="AL105" s="358"/>
      <c r="AM105" s="358">
        <v>70</v>
      </c>
      <c r="AN105" s="358"/>
      <c r="AO105" s="358"/>
      <c r="AP105" s="358"/>
      <c r="AQ105" s="358">
        <v>50</v>
      </c>
      <c r="AR105" s="358"/>
      <c r="AS105" s="358"/>
      <c r="AT105" s="358"/>
      <c r="AU105" s="358">
        <v>80</v>
      </c>
      <c r="AV105" s="358"/>
      <c r="AW105" s="358"/>
      <c r="AX105" s="359"/>
      <c r="AY105">
        <f>$AY$103</f>
        <v>1</v>
      </c>
    </row>
    <row r="106" spans="1:60" ht="31.5" customHeight="1" x14ac:dyDescent="0.15">
      <c r="A106" s="484" t="s">
        <v>349</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385</v>
      </c>
      <c r="AF106" s="335"/>
      <c r="AG106" s="335"/>
      <c r="AH106" s="335"/>
      <c r="AI106" s="335" t="s">
        <v>407</v>
      </c>
      <c r="AJ106" s="335"/>
      <c r="AK106" s="335"/>
      <c r="AL106" s="335"/>
      <c r="AM106" s="335" t="s">
        <v>504</v>
      </c>
      <c r="AN106" s="335"/>
      <c r="AO106" s="335"/>
      <c r="AP106" s="335"/>
      <c r="AQ106" s="360" t="s">
        <v>412</v>
      </c>
      <c r="AR106" s="361"/>
      <c r="AS106" s="361"/>
      <c r="AT106" s="361"/>
      <c r="AU106" s="360" t="s">
        <v>536</v>
      </c>
      <c r="AV106" s="361"/>
      <c r="AW106" s="361"/>
      <c r="AX106" s="362"/>
      <c r="AY106">
        <f>COUNTA($G$107)</f>
        <v>1</v>
      </c>
    </row>
    <row r="107" spans="1:60" ht="30" customHeight="1" x14ac:dyDescent="0.15">
      <c r="A107" s="487"/>
      <c r="B107" s="488"/>
      <c r="C107" s="488"/>
      <c r="D107" s="488"/>
      <c r="E107" s="488"/>
      <c r="F107" s="489"/>
      <c r="G107" s="191" t="s">
        <v>724</v>
      </c>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t="s">
        <v>725</v>
      </c>
      <c r="AC107" s="468"/>
      <c r="AD107" s="469"/>
      <c r="AE107" s="358">
        <v>2</v>
      </c>
      <c r="AF107" s="358"/>
      <c r="AG107" s="358"/>
      <c r="AH107" s="358"/>
      <c r="AI107" s="358">
        <v>1</v>
      </c>
      <c r="AJ107" s="358"/>
      <c r="AK107" s="358"/>
      <c r="AL107" s="358"/>
      <c r="AM107" s="358">
        <v>0</v>
      </c>
      <c r="AN107" s="358"/>
      <c r="AO107" s="358"/>
      <c r="AP107" s="358"/>
      <c r="AQ107" s="358" t="s">
        <v>715</v>
      </c>
      <c r="AR107" s="358"/>
      <c r="AS107" s="358"/>
      <c r="AT107" s="358"/>
      <c r="AU107" s="358" t="s">
        <v>792</v>
      </c>
      <c r="AV107" s="358"/>
      <c r="AW107" s="358"/>
      <c r="AX107" s="359"/>
      <c r="AY107">
        <f>$AY$106</f>
        <v>1</v>
      </c>
    </row>
    <row r="108" spans="1:60" ht="30"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t="s">
        <v>725</v>
      </c>
      <c r="AC108" s="404"/>
      <c r="AD108" s="405"/>
      <c r="AE108" s="358">
        <v>2</v>
      </c>
      <c r="AF108" s="358"/>
      <c r="AG108" s="358"/>
      <c r="AH108" s="358"/>
      <c r="AI108" s="358">
        <v>2</v>
      </c>
      <c r="AJ108" s="358"/>
      <c r="AK108" s="358"/>
      <c r="AL108" s="358"/>
      <c r="AM108" s="358">
        <v>1</v>
      </c>
      <c r="AN108" s="358"/>
      <c r="AO108" s="358"/>
      <c r="AP108" s="358"/>
      <c r="AQ108" s="358">
        <v>1</v>
      </c>
      <c r="AR108" s="358"/>
      <c r="AS108" s="358"/>
      <c r="AT108" s="358"/>
      <c r="AU108" s="358">
        <v>1</v>
      </c>
      <c r="AV108" s="358"/>
      <c r="AW108" s="358"/>
      <c r="AX108" s="359"/>
      <c r="AY108">
        <f>$AY$106</f>
        <v>1</v>
      </c>
    </row>
    <row r="109" spans="1:60" ht="31.5" customHeight="1" x14ac:dyDescent="0.15">
      <c r="A109" s="484" t="s">
        <v>349</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385</v>
      </c>
      <c r="AF109" s="335"/>
      <c r="AG109" s="335"/>
      <c r="AH109" s="335"/>
      <c r="AI109" s="335" t="s">
        <v>407</v>
      </c>
      <c r="AJ109" s="335"/>
      <c r="AK109" s="335"/>
      <c r="AL109" s="335"/>
      <c r="AM109" s="335" t="s">
        <v>504</v>
      </c>
      <c r="AN109" s="335"/>
      <c r="AO109" s="335"/>
      <c r="AP109" s="335"/>
      <c r="AQ109" s="360" t="s">
        <v>412</v>
      </c>
      <c r="AR109" s="361"/>
      <c r="AS109" s="361"/>
      <c r="AT109" s="361"/>
      <c r="AU109" s="360" t="s">
        <v>536</v>
      </c>
      <c r="AV109" s="361"/>
      <c r="AW109" s="361"/>
      <c r="AX109" s="362"/>
      <c r="AY109">
        <f>COUNTA($G$110)</f>
        <v>1</v>
      </c>
    </row>
    <row r="110" spans="1:60" ht="30" customHeight="1" x14ac:dyDescent="0.15">
      <c r="A110" s="487"/>
      <c r="B110" s="488"/>
      <c r="C110" s="488"/>
      <c r="D110" s="488"/>
      <c r="E110" s="488"/>
      <c r="F110" s="489"/>
      <c r="G110" s="191" t="s">
        <v>809</v>
      </c>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t="s">
        <v>721</v>
      </c>
      <c r="AC110" s="468"/>
      <c r="AD110" s="469"/>
      <c r="AE110" s="358">
        <v>3</v>
      </c>
      <c r="AF110" s="358"/>
      <c r="AG110" s="358"/>
      <c r="AH110" s="358"/>
      <c r="AI110" s="358" t="s">
        <v>714</v>
      </c>
      <c r="AJ110" s="358"/>
      <c r="AK110" s="358"/>
      <c r="AL110" s="358"/>
      <c r="AM110" s="358" t="s">
        <v>782</v>
      </c>
      <c r="AN110" s="358"/>
      <c r="AO110" s="358"/>
      <c r="AP110" s="358"/>
      <c r="AQ110" s="358" t="s">
        <v>783</v>
      </c>
      <c r="AR110" s="358"/>
      <c r="AS110" s="358"/>
      <c r="AT110" s="358"/>
      <c r="AU110" s="358" t="s">
        <v>782</v>
      </c>
      <c r="AV110" s="358"/>
      <c r="AW110" s="358"/>
      <c r="AX110" s="359"/>
      <c r="AY110">
        <f>$AY$109</f>
        <v>1</v>
      </c>
    </row>
    <row r="111" spans="1:60" ht="30"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t="s">
        <v>721</v>
      </c>
      <c r="AC111" s="404"/>
      <c r="AD111" s="405"/>
      <c r="AE111" s="358">
        <v>3</v>
      </c>
      <c r="AF111" s="358"/>
      <c r="AG111" s="358"/>
      <c r="AH111" s="358"/>
      <c r="AI111" s="358" t="s">
        <v>714</v>
      </c>
      <c r="AJ111" s="358"/>
      <c r="AK111" s="358"/>
      <c r="AL111" s="358"/>
      <c r="AM111" s="358" t="s">
        <v>714</v>
      </c>
      <c r="AN111" s="358"/>
      <c r="AO111" s="358"/>
      <c r="AP111" s="358"/>
      <c r="AQ111" s="358" t="s">
        <v>782</v>
      </c>
      <c r="AR111" s="358"/>
      <c r="AS111" s="358"/>
      <c r="AT111" s="358"/>
      <c r="AU111" s="358" t="s">
        <v>784</v>
      </c>
      <c r="AV111" s="358"/>
      <c r="AW111" s="358"/>
      <c r="AX111" s="359"/>
      <c r="AY111">
        <f>$AY$109</f>
        <v>1</v>
      </c>
    </row>
    <row r="112" spans="1:60" ht="31.5" customHeight="1" x14ac:dyDescent="0.15">
      <c r="A112" s="484" t="s">
        <v>349</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385</v>
      </c>
      <c r="AF112" s="335"/>
      <c r="AG112" s="335"/>
      <c r="AH112" s="335"/>
      <c r="AI112" s="335" t="s">
        <v>407</v>
      </c>
      <c r="AJ112" s="335"/>
      <c r="AK112" s="335"/>
      <c r="AL112" s="335"/>
      <c r="AM112" s="335" t="s">
        <v>504</v>
      </c>
      <c r="AN112" s="335"/>
      <c r="AO112" s="335"/>
      <c r="AP112" s="335"/>
      <c r="AQ112" s="360" t="s">
        <v>412</v>
      </c>
      <c r="AR112" s="361"/>
      <c r="AS112" s="361"/>
      <c r="AT112" s="361"/>
      <c r="AU112" s="360" t="s">
        <v>536</v>
      </c>
      <c r="AV112" s="361"/>
      <c r="AW112" s="361"/>
      <c r="AX112" s="362"/>
      <c r="AY112">
        <f>COUNTA($G$113)</f>
        <v>1</v>
      </c>
    </row>
    <row r="113" spans="1:51" ht="30" customHeight="1" x14ac:dyDescent="0.15">
      <c r="A113" s="487"/>
      <c r="B113" s="488"/>
      <c r="C113" s="488"/>
      <c r="D113" s="488"/>
      <c r="E113" s="488"/>
      <c r="F113" s="489"/>
      <c r="G113" s="191" t="s">
        <v>803</v>
      </c>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t="s">
        <v>719</v>
      </c>
      <c r="AC113" s="468"/>
      <c r="AD113" s="469"/>
      <c r="AE113" s="358" t="s">
        <v>794</v>
      </c>
      <c r="AF113" s="358"/>
      <c r="AG113" s="358"/>
      <c r="AH113" s="358"/>
      <c r="AI113" s="358">
        <v>1</v>
      </c>
      <c r="AJ113" s="358"/>
      <c r="AK113" s="358"/>
      <c r="AL113" s="358"/>
      <c r="AM113" s="358">
        <v>1</v>
      </c>
      <c r="AN113" s="358"/>
      <c r="AO113" s="358"/>
      <c r="AP113" s="358"/>
      <c r="AQ113" s="363" t="s">
        <v>782</v>
      </c>
      <c r="AR113" s="364"/>
      <c r="AS113" s="364"/>
      <c r="AT113" s="810"/>
      <c r="AU113" s="358" t="s">
        <v>783</v>
      </c>
      <c r="AV113" s="358"/>
      <c r="AW113" s="358"/>
      <c r="AX113" s="359"/>
      <c r="AY113">
        <f>$AY$112</f>
        <v>1</v>
      </c>
    </row>
    <row r="114" spans="1:51" ht="30"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t="s">
        <v>719</v>
      </c>
      <c r="AC114" s="404"/>
      <c r="AD114" s="405"/>
      <c r="AE114" s="366" t="s">
        <v>795</v>
      </c>
      <c r="AF114" s="366"/>
      <c r="AG114" s="366"/>
      <c r="AH114" s="366"/>
      <c r="AI114" s="366">
        <v>1</v>
      </c>
      <c r="AJ114" s="366"/>
      <c r="AK114" s="366"/>
      <c r="AL114" s="366"/>
      <c r="AM114" s="366">
        <v>1</v>
      </c>
      <c r="AN114" s="366"/>
      <c r="AO114" s="366"/>
      <c r="AP114" s="366"/>
      <c r="AQ114" s="363">
        <v>1</v>
      </c>
      <c r="AR114" s="364"/>
      <c r="AS114" s="364"/>
      <c r="AT114" s="810"/>
      <c r="AU114" s="363">
        <v>1</v>
      </c>
      <c r="AV114" s="364"/>
      <c r="AW114" s="364"/>
      <c r="AX114" s="365"/>
      <c r="AY114">
        <f>$AY$112</f>
        <v>1</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385</v>
      </c>
      <c r="AF115" s="335"/>
      <c r="AG115" s="335"/>
      <c r="AH115" s="335"/>
      <c r="AI115" s="335" t="s">
        <v>407</v>
      </c>
      <c r="AJ115" s="335"/>
      <c r="AK115" s="335"/>
      <c r="AL115" s="335"/>
      <c r="AM115" s="335" t="s">
        <v>504</v>
      </c>
      <c r="AN115" s="335"/>
      <c r="AO115" s="335"/>
      <c r="AP115" s="335"/>
      <c r="AQ115" s="336" t="s">
        <v>537</v>
      </c>
      <c r="AR115" s="337"/>
      <c r="AS115" s="337"/>
      <c r="AT115" s="337"/>
      <c r="AU115" s="337"/>
      <c r="AV115" s="337"/>
      <c r="AW115" s="337"/>
      <c r="AX115" s="338"/>
    </row>
    <row r="116" spans="1:51" ht="23.25" customHeight="1" x14ac:dyDescent="0.15">
      <c r="A116" s="292"/>
      <c r="B116" s="293"/>
      <c r="C116" s="293"/>
      <c r="D116" s="293"/>
      <c r="E116" s="293"/>
      <c r="F116" s="294"/>
      <c r="G116" s="351" t="s">
        <v>726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727</v>
      </c>
      <c r="AC116" s="301"/>
      <c r="AD116" s="302"/>
      <c r="AE116" s="358">
        <v>131</v>
      </c>
      <c r="AF116" s="358"/>
      <c r="AG116" s="358"/>
      <c r="AH116" s="358"/>
      <c r="AI116" s="358">
        <v>82</v>
      </c>
      <c r="AJ116" s="358"/>
      <c r="AK116" s="358"/>
      <c r="AL116" s="358"/>
      <c r="AM116" s="358">
        <v>64</v>
      </c>
      <c r="AN116" s="358"/>
      <c r="AO116" s="358"/>
      <c r="AP116" s="358"/>
      <c r="AQ116" s="363">
        <v>115</v>
      </c>
      <c r="AR116" s="364"/>
      <c r="AS116" s="364"/>
      <c r="AT116" s="364"/>
      <c r="AU116" s="364"/>
      <c r="AV116" s="364"/>
      <c r="AW116" s="364"/>
      <c r="AX116" s="365"/>
    </row>
    <row r="117" spans="1:51"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728</v>
      </c>
      <c r="AC117" s="343"/>
      <c r="AD117" s="344"/>
      <c r="AE117" s="306" t="s">
        <v>729</v>
      </c>
      <c r="AF117" s="306"/>
      <c r="AG117" s="306"/>
      <c r="AH117" s="306"/>
      <c r="AI117" s="306" t="s">
        <v>730</v>
      </c>
      <c r="AJ117" s="306"/>
      <c r="AK117" s="306"/>
      <c r="AL117" s="306"/>
      <c r="AM117" s="306" t="s">
        <v>731</v>
      </c>
      <c r="AN117" s="306"/>
      <c r="AO117" s="306"/>
      <c r="AP117" s="306"/>
      <c r="AQ117" s="306" t="s">
        <v>732</v>
      </c>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385</v>
      </c>
      <c r="AF118" s="335"/>
      <c r="AG118" s="335"/>
      <c r="AH118" s="335"/>
      <c r="AI118" s="335" t="s">
        <v>407</v>
      </c>
      <c r="AJ118" s="335"/>
      <c r="AK118" s="335"/>
      <c r="AL118" s="335"/>
      <c r="AM118" s="335" t="s">
        <v>504</v>
      </c>
      <c r="AN118" s="335"/>
      <c r="AO118" s="335"/>
      <c r="AP118" s="335"/>
      <c r="AQ118" s="336" t="s">
        <v>537</v>
      </c>
      <c r="AR118" s="337"/>
      <c r="AS118" s="337"/>
      <c r="AT118" s="337"/>
      <c r="AU118" s="337"/>
      <c r="AV118" s="337"/>
      <c r="AW118" s="337"/>
      <c r="AX118" s="338"/>
      <c r="AY118" s="92">
        <f>IF(SUBSTITUTE(SUBSTITUTE($G$119,"／",""),"　","")="",0,1)</f>
        <v>1</v>
      </c>
    </row>
    <row r="119" spans="1:51" ht="23.25" customHeight="1" x14ac:dyDescent="0.15">
      <c r="A119" s="292"/>
      <c r="B119" s="293"/>
      <c r="C119" s="293"/>
      <c r="D119" s="293"/>
      <c r="E119" s="293"/>
      <c r="F119" s="294"/>
      <c r="G119" s="351" t="s">
        <v>733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727</v>
      </c>
      <c r="AC119" s="301"/>
      <c r="AD119" s="302"/>
      <c r="AE119" s="358">
        <v>4</v>
      </c>
      <c r="AF119" s="358"/>
      <c r="AG119" s="358"/>
      <c r="AH119" s="358"/>
      <c r="AI119" s="358">
        <v>3</v>
      </c>
      <c r="AJ119" s="358"/>
      <c r="AK119" s="358"/>
      <c r="AL119" s="358"/>
      <c r="AM119" s="358">
        <v>4</v>
      </c>
      <c r="AN119" s="358"/>
      <c r="AO119" s="358"/>
      <c r="AP119" s="358"/>
      <c r="AQ119" s="358">
        <v>5</v>
      </c>
      <c r="AR119" s="358"/>
      <c r="AS119" s="358"/>
      <c r="AT119" s="358"/>
      <c r="AU119" s="358"/>
      <c r="AV119" s="358"/>
      <c r="AW119" s="358"/>
      <c r="AX119" s="359"/>
      <c r="AY119">
        <f>$AY$118</f>
        <v>1</v>
      </c>
    </row>
    <row r="120" spans="1:51" ht="46.5"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728</v>
      </c>
      <c r="AC120" s="343"/>
      <c r="AD120" s="344"/>
      <c r="AE120" s="306" t="s">
        <v>736</v>
      </c>
      <c r="AF120" s="306"/>
      <c r="AG120" s="306"/>
      <c r="AH120" s="306"/>
      <c r="AI120" s="306" t="s">
        <v>737</v>
      </c>
      <c r="AJ120" s="306"/>
      <c r="AK120" s="306"/>
      <c r="AL120" s="306"/>
      <c r="AM120" s="306" t="s">
        <v>785</v>
      </c>
      <c r="AN120" s="306"/>
      <c r="AO120" s="306"/>
      <c r="AP120" s="306"/>
      <c r="AQ120" s="306" t="s">
        <v>790</v>
      </c>
      <c r="AR120" s="306"/>
      <c r="AS120" s="306"/>
      <c r="AT120" s="306"/>
      <c r="AU120" s="306"/>
      <c r="AV120" s="306"/>
      <c r="AW120" s="306"/>
      <c r="AX120" s="307"/>
      <c r="AY120">
        <f>$AY$118</f>
        <v>1</v>
      </c>
    </row>
    <row r="121" spans="1:51"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385</v>
      </c>
      <c r="AF121" s="335"/>
      <c r="AG121" s="335"/>
      <c r="AH121" s="335"/>
      <c r="AI121" s="335" t="s">
        <v>407</v>
      </c>
      <c r="AJ121" s="335"/>
      <c r="AK121" s="335"/>
      <c r="AL121" s="335"/>
      <c r="AM121" s="335" t="s">
        <v>504</v>
      </c>
      <c r="AN121" s="335"/>
      <c r="AO121" s="335"/>
      <c r="AP121" s="335"/>
      <c r="AQ121" s="336" t="s">
        <v>537</v>
      </c>
      <c r="AR121" s="337"/>
      <c r="AS121" s="337"/>
      <c r="AT121" s="337"/>
      <c r="AU121" s="337"/>
      <c r="AV121" s="337"/>
      <c r="AW121" s="337"/>
      <c r="AX121" s="338"/>
      <c r="AY121" s="92">
        <f>IF(SUBSTITUTE(SUBSTITUTE($G$122,"／",""),"　","")="",0,1)</f>
        <v>1</v>
      </c>
    </row>
    <row r="122" spans="1:51" ht="23.25" customHeight="1" x14ac:dyDescent="0.15">
      <c r="A122" s="292"/>
      <c r="B122" s="293"/>
      <c r="C122" s="293"/>
      <c r="D122" s="293"/>
      <c r="E122" s="293"/>
      <c r="F122" s="294"/>
      <c r="G122" s="351" t="s">
        <v>734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t="s">
        <v>727</v>
      </c>
      <c r="AC122" s="301"/>
      <c r="AD122" s="302"/>
      <c r="AE122" s="358">
        <v>131</v>
      </c>
      <c r="AF122" s="358"/>
      <c r="AG122" s="358"/>
      <c r="AH122" s="358"/>
      <c r="AI122" s="358">
        <v>245</v>
      </c>
      <c r="AJ122" s="358"/>
      <c r="AK122" s="358"/>
      <c r="AL122" s="358"/>
      <c r="AM122" s="358" t="s">
        <v>715</v>
      </c>
      <c r="AN122" s="358"/>
      <c r="AO122" s="358"/>
      <c r="AP122" s="358"/>
      <c r="AQ122" s="358">
        <v>229</v>
      </c>
      <c r="AR122" s="358"/>
      <c r="AS122" s="358"/>
      <c r="AT122" s="358"/>
      <c r="AU122" s="358"/>
      <c r="AV122" s="358"/>
      <c r="AW122" s="358"/>
      <c r="AX122" s="359"/>
      <c r="AY122">
        <f>$AY$121</f>
        <v>1</v>
      </c>
    </row>
    <row r="123" spans="1:51" ht="46.5"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738</v>
      </c>
      <c r="AC123" s="343"/>
      <c r="AD123" s="344"/>
      <c r="AE123" s="306" t="s">
        <v>729</v>
      </c>
      <c r="AF123" s="306"/>
      <c r="AG123" s="306"/>
      <c r="AH123" s="306"/>
      <c r="AI123" s="306" t="s">
        <v>740</v>
      </c>
      <c r="AJ123" s="306"/>
      <c r="AK123" s="306"/>
      <c r="AL123" s="306"/>
      <c r="AM123" s="306" t="s">
        <v>739</v>
      </c>
      <c r="AN123" s="306"/>
      <c r="AO123" s="306"/>
      <c r="AP123" s="306"/>
      <c r="AQ123" s="306" t="s">
        <v>786</v>
      </c>
      <c r="AR123" s="306"/>
      <c r="AS123" s="306"/>
      <c r="AT123" s="306"/>
      <c r="AU123" s="306"/>
      <c r="AV123" s="306"/>
      <c r="AW123" s="306"/>
      <c r="AX123" s="307"/>
      <c r="AY123">
        <f>$AY$121</f>
        <v>1</v>
      </c>
    </row>
    <row r="124" spans="1:51" ht="23.25"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385</v>
      </c>
      <c r="AF124" s="335"/>
      <c r="AG124" s="335"/>
      <c r="AH124" s="335"/>
      <c r="AI124" s="335" t="s">
        <v>407</v>
      </c>
      <c r="AJ124" s="335"/>
      <c r="AK124" s="335"/>
      <c r="AL124" s="335"/>
      <c r="AM124" s="335" t="s">
        <v>504</v>
      </c>
      <c r="AN124" s="335"/>
      <c r="AO124" s="335"/>
      <c r="AP124" s="335"/>
      <c r="AQ124" s="336" t="s">
        <v>537</v>
      </c>
      <c r="AR124" s="337"/>
      <c r="AS124" s="337"/>
      <c r="AT124" s="337"/>
      <c r="AU124" s="337"/>
      <c r="AV124" s="337"/>
      <c r="AW124" s="337"/>
      <c r="AX124" s="338"/>
      <c r="AY124" s="92">
        <f>IF(SUBSTITUTE(SUBSTITUTE($G$125,"／",""),"　","")="",0,1)</f>
        <v>1</v>
      </c>
    </row>
    <row r="125" spans="1:51" ht="23.25" customHeight="1" x14ac:dyDescent="0.15">
      <c r="A125" s="292"/>
      <c r="B125" s="293"/>
      <c r="C125" s="293"/>
      <c r="D125" s="293"/>
      <c r="E125" s="293"/>
      <c r="F125" s="294"/>
      <c r="G125" s="351" t="s">
        <v>735</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t="s">
        <v>727</v>
      </c>
      <c r="AC125" s="301"/>
      <c r="AD125" s="302"/>
      <c r="AE125" s="358">
        <v>18</v>
      </c>
      <c r="AF125" s="358"/>
      <c r="AG125" s="358"/>
      <c r="AH125" s="358"/>
      <c r="AI125" s="358" t="s">
        <v>714</v>
      </c>
      <c r="AJ125" s="358"/>
      <c r="AK125" s="358"/>
      <c r="AL125" s="358"/>
      <c r="AM125" s="358" t="s">
        <v>717</v>
      </c>
      <c r="AN125" s="358"/>
      <c r="AO125" s="358"/>
      <c r="AP125" s="358"/>
      <c r="AQ125" s="358" t="s">
        <v>788</v>
      </c>
      <c r="AR125" s="358"/>
      <c r="AS125" s="358"/>
      <c r="AT125" s="358"/>
      <c r="AU125" s="358"/>
      <c r="AV125" s="358"/>
      <c r="AW125" s="358"/>
      <c r="AX125" s="359"/>
      <c r="AY125">
        <f>$AY$124</f>
        <v>1</v>
      </c>
    </row>
    <row r="126" spans="1:51" ht="46.5"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728</v>
      </c>
      <c r="AC126" s="343"/>
      <c r="AD126" s="344"/>
      <c r="AE126" s="306" t="s">
        <v>741</v>
      </c>
      <c r="AF126" s="306"/>
      <c r="AG126" s="306"/>
      <c r="AH126" s="306"/>
      <c r="AI126" s="306" t="s">
        <v>714</v>
      </c>
      <c r="AJ126" s="306"/>
      <c r="AK126" s="306"/>
      <c r="AL126" s="306"/>
      <c r="AM126" s="306" t="s">
        <v>742</v>
      </c>
      <c r="AN126" s="306"/>
      <c r="AO126" s="306"/>
      <c r="AP126" s="306"/>
      <c r="AQ126" s="306" t="s">
        <v>787</v>
      </c>
      <c r="AR126" s="306"/>
      <c r="AS126" s="306"/>
      <c r="AT126" s="306"/>
      <c r="AU126" s="306"/>
      <c r="AV126" s="306"/>
      <c r="AW126" s="306"/>
      <c r="AX126" s="307"/>
      <c r="AY126">
        <f>$AY$124</f>
        <v>1</v>
      </c>
    </row>
    <row r="127" spans="1:51" ht="23.25"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385</v>
      </c>
      <c r="AF127" s="335"/>
      <c r="AG127" s="335"/>
      <c r="AH127" s="335"/>
      <c r="AI127" s="335" t="s">
        <v>407</v>
      </c>
      <c r="AJ127" s="335"/>
      <c r="AK127" s="335"/>
      <c r="AL127" s="335"/>
      <c r="AM127" s="335" t="s">
        <v>504</v>
      </c>
      <c r="AN127" s="335"/>
      <c r="AO127" s="335"/>
      <c r="AP127" s="335"/>
      <c r="AQ127" s="336" t="s">
        <v>537</v>
      </c>
      <c r="AR127" s="337"/>
      <c r="AS127" s="337"/>
      <c r="AT127" s="337"/>
      <c r="AU127" s="337"/>
      <c r="AV127" s="337"/>
      <c r="AW127" s="337"/>
      <c r="AX127" s="338"/>
      <c r="AY127" s="92">
        <f>IF(SUBSTITUTE(SUBSTITUTE($G$128,"／",""),"　","")="",0,1)</f>
        <v>1</v>
      </c>
    </row>
    <row r="128" spans="1:51" ht="23.25" customHeight="1" x14ac:dyDescent="0.15">
      <c r="A128" s="292"/>
      <c r="B128" s="293"/>
      <c r="C128" s="293"/>
      <c r="D128" s="293"/>
      <c r="E128" s="293"/>
      <c r="F128" s="294"/>
      <c r="G128" s="351" t="s">
        <v>798</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t="s">
        <v>727</v>
      </c>
      <c r="AC128" s="301"/>
      <c r="AD128" s="302"/>
      <c r="AE128" s="358" t="s">
        <v>793</v>
      </c>
      <c r="AF128" s="358"/>
      <c r="AG128" s="358"/>
      <c r="AH128" s="358"/>
      <c r="AI128" s="358">
        <v>12</v>
      </c>
      <c r="AJ128" s="358"/>
      <c r="AK128" s="358"/>
      <c r="AL128" s="358"/>
      <c r="AM128" s="358">
        <v>55</v>
      </c>
      <c r="AN128" s="358"/>
      <c r="AO128" s="358"/>
      <c r="AP128" s="358"/>
      <c r="AQ128" s="358">
        <v>55</v>
      </c>
      <c r="AR128" s="358"/>
      <c r="AS128" s="358"/>
      <c r="AT128" s="358"/>
      <c r="AU128" s="358"/>
      <c r="AV128" s="358"/>
      <c r="AW128" s="358"/>
      <c r="AX128" s="359"/>
      <c r="AY128">
        <f>$AY$127</f>
        <v>1</v>
      </c>
    </row>
    <row r="129" spans="1:51" ht="46.5"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743</v>
      </c>
      <c r="AC129" s="343"/>
      <c r="AD129" s="344"/>
      <c r="AE129" s="306" t="s">
        <v>793</v>
      </c>
      <c r="AF129" s="306"/>
      <c r="AG129" s="306"/>
      <c r="AH129" s="306"/>
      <c r="AI129" s="306" t="s">
        <v>799</v>
      </c>
      <c r="AJ129" s="306"/>
      <c r="AK129" s="306"/>
      <c r="AL129" s="306"/>
      <c r="AM129" s="306" t="s">
        <v>800</v>
      </c>
      <c r="AN129" s="306"/>
      <c r="AO129" s="306"/>
      <c r="AP129" s="306"/>
      <c r="AQ129" s="306" t="s">
        <v>801</v>
      </c>
      <c r="AR129" s="306"/>
      <c r="AS129" s="306"/>
      <c r="AT129" s="306"/>
      <c r="AU129" s="306"/>
      <c r="AV129" s="306"/>
      <c r="AW129" s="306"/>
      <c r="AX129" s="307"/>
      <c r="AY129">
        <f>$AY$127</f>
        <v>1</v>
      </c>
    </row>
    <row r="130" spans="1:51" ht="45" customHeight="1" x14ac:dyDescent="0.15">
      <c r="A130" s="987" t="s">
        <v>400</v>
      </c>
      <c r="B130" s="985"/>
      <c r="C130" s="984" t="s">
        <v>236</v>
      </c>
      <c r="D130" s="985"/>
      <c r="E130" s="308" t="s">
        <v>265</v>
      </c>
      <c r="F130" s="309"/>
      <c r="G130" s="310" t="s">
        <v>744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829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hidden="1"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385</v>
      </c>
      <c r="AF132" s="199"/>
      <c r="AG132" s="199"/>
      <c r="AH132" s="200"/>
      <c r="AI132" s="215" t="s">
        <v>407</v>
      </c>
      <c r="AJ132" s="199"/>
      <c r="AK132" s="199"/>
      <c r="AL132" s="200"/>
      <c r="AM132" s="215" t="s">
        <v>694</v>
      </c>
      <c r="AN132" s="199"/>
      <c r="AO132" s="199"/>
      <c r="AP132" s="200"/>
      <c r="AQ132" s="267" t="s">
        <v>232</v>
      </c>
      <c r="AR132" s="268"/>
      <c r="AS132" s="268"/>
      <c r="AT132" s="269"/>
      <c r="AU132" s="279" t="s">
        <v>248</v>
      </c>
      <c r="AV132" s="279"/>
      <c r="AW132" s="279"/>
      <c r="AX132" s="280"/>
      <c r="AY132">
        <f>COUNTA($G$134)</f>
        <v>0</v>
      </c>
    </row>
    <row r="133" spans="1:51" ht="18.75" hidden="1"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233</v>
      </c>
      <c r="AT133" s="202"/>
      <c r="AU133" s="178"/>
      <c r="AV133" s="178"/>
      <c r="AW133" s="179" t="s">
        <v>179</v>
      </c>
      <c r="AX133" s="180"/>
      <c r="AY133">
        <f>$AY$132</f>
        <v>0</v>
      </c>
    </row>
    <row r="134" spans="1:51" ht="39.75" hidden="1" customHeight="1" x14ac:dyDescent="0.15">
      <c r="A134" s="988"/>
      <c r="B134" s="253"/>
      <c r="C134" s="252"/>
      <c r="D134" s="253"/>
      <c r="E134" s="252"/>
      <c r="F134" s="314"/>
      <c r="G134" s="232"/>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c r="AC134" s="224"/>
      <c r="AD134" s="224"/>
      <c r="AE134" s="266"/>
      <c r="AF134" s="167"/>
      <c r="AG134" s="167"/>
      <c r="AH134" s="167"/>
      <c r="AI134" s="266"/>
      <c r="AJ134" s="167"/>
      <c r="AK134" s="167"/>
      <c r="AL134" s="167"/>
      <c r="AM134" s="266"/>
      <c r="AN134" s="167"/>
      <c r="AO134" s="167"/>
      <c r="AP134" s="167"/>
      <c r="AQ134" s="266"/>
      <c r="AR134" s="167"/>
      <c r="AS134" s="167"/>
      <c r="AT134" s="167"/>
      <c r="AU134" s="266"/>
      <c r="AV134" s="167"/>
      <c r="AW134" s="167"/>
      <c r="AX134" s="208"/>
      <c r="AY134">
        <f t="shared" ref="AY134:AY135" si="13">$AY$132</f>
        <v>0</v>
      </c>
    </row>
    <row r="135" spans="1:51" ht="39.75" hidden="1"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c r="AC135" s="175"/>
      <c r="AD135" s="175"/>
      <c r="AE135" s="266"/>
      <c r="AF135" s="167"/>
      <c r="AG135" s="167"/>
      <c r="AH135" s="167"/>
      <c r="AI135" s="266"/>
      <c r="AJ135" s="167"/>
      <c r="AK135" s="167"/>
      <c r="AL135" s="167"/>
      <c r="AM135" s="266"/>
      <c r="AN135" s="167"/>
      <c r="AO135" s="167"/>
      <c r="AP135" s="167"/>
      <c r="AQ135" s="266"/>
      <c r="AR135" s="167"/>
      <c r="AS135" s="167"/>
      <c r="AT135" s="167"/>
      <c r="AU135" s="266"/>
      <c r="AV135" s="167"/>
      <c r="AW135" s="167"/>
      <c r="AX135" s="208"/>
      <c r="AY135">
        <f t="shared" si="13"/>
        <v>0</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385</v>
      </c>
      <c r="AF136" s="199"/>
      <c r="AG136" s="199"/>
      <c r="AH136" s="200"/>
      <c r="AI136" s="215" t="s">
        <v>407</v>
      </c>
      <c r="AJ136" s="199"/>
      <c r="AK136" s="199"/>
      <c r="AL136" s="200"/>
      <c r="AM136" s="215" t="s">
        <v>694</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385</v>
      </c>
      <c r="AF140" s="199"/>
      <c r="AG140" s="199"/>
      <c r="AH140" s="200"/>
      <c r="AI140" s="215" t="s">
        <v>407</v>
      </c>
      <c r="AJ140" s="199"/>
      <c r="AK140" s="199"/>
      <c r="AL140" s="200"/>
      <c r="AM140" s="215" t="s">
        <v>694</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385</v>
      </c>
      <c r="AF144" s="199"/>
      <c r="AG144" s="199"/>
      <c r="AH144" s="200"/>
      <c r="AI144" s="215" t="s">
        <v>407</v>
      </c>
      <c r="AJ144" s="199"/>
      <c r="AK144" s="199"/>
      <c r="AL144" s="200"/>
      <c r="AM144" s="215" t="s">
        <v>694</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385</v>
      </c>
      <c r="AF148" s="199"/>
      <c r="AG148" s="199"/>
      <c r="AH148" s="200"/>
      <c r="AI148" s="215" t="s">
        <v>407</v>
      </c>
      <c r="AJ148" s="199"/>
      <c r="AK148" s="199"/>
      <c r="AL148" s="200"/>
      <c r="AM148" s="215" t="s">
        <v>694</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88"/>
      <c r="B152" s="253"/>
      <c r="C152" s="252"/>
      <c r="D152" s="253"/>
      <c r="E152" s="252"/>
      <c r="F152" s="314"/>
      <c r="G152" s="272" t="s">
        <v>249</v>
      </c>
      <c r="H152" s="199"/>
      <c r="I152" s="199"/>
      <c r="J152" s="199"/>
      <c r="K152" s="199"/>
      <c r="L152" s="199"/>
      <c r="M152" s="199"/>
      <c r="N152" s="199"/>
      <c r="O152" s="199"/>
      <c r="P152" s="200"/>
      <c r="Q152" s="215" t="s">
        <v>333</v>
      </c>
      <c r="R152" s="199"/>
      <c r="S152" s="199"/>
      <c r="T152" s="199"/>
      <c r="U152" s="199"/>
      <c r="V152" s="199"/>
      <c r="W152" s="199"/>
      <c r="X152" s="199"/>
      <c r="Y152" s="199"/>
      <c r="Z152" s="199"/>
      <c r="AA152" s="199"/>
      <c r="AB152" s="287" t="s">
        <v>334</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67.5" customHeight="1" x14ac:dyDescent="0.15">
      <c r="A154" s="988"/>
      <c r="B154" s="253"/>
      <c r="C154" s="252"/>
      <c r="D154" s="253"/>
      <c r="E154" s="252"/>
      <c r="F154" s="314"/>
      <c r="G154" s="232" t="s">
        <v>818</v>
      </c>
      <c r="H154" s="191"/>
      <c r="I154" s="191"/>
      <c r="J154" s="191"/>
      <c r="K154" s="191"/>
      <c r="L154" s="191"/>
      <c r="M154" s="191"/>
      <c r="N154" s="191"/>
      <c r="O154" s="191"/>
      <c r="P154" s="233"/>
      <c r="Q154" s="190" t="s">
        <v>820</v>
      </c>
      <c r="R154" s="191"/>
      <c r="S154" s="191"/>
      <c r="T154" s="191"/>
      <c r="U154" s="191"/>
      <c r="V154" s="191"/>
      <c r="W154" s="191"/>
      <c r="X154" s="191"/>
      <c r="Y154" s="191"/>
      <c r="Z154" s="191"/>
      <c r="AA154" s="915"/>
      <c r="AB154" s="256" t="s">
        <v>823</v>
      </c>
      <c r="AC154" s="257"/>
      <c r="AD154" s="257"/>
      <c r="AE154" s="262" t="s">
        <v>820</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42"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112.5"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t="s">
        <v>821</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79.5"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333</v>
      </c>
      <c r="R159" s="199"/>
      <c r="S159" s="199"/>
      <c r="T159" s="199"/>
      <c r="U159" s="199"/>
      <c r="V159" s="199"/>
      <c r="W159" s="199"/>
      <c r="X159" s="199"/>
      <c r="Y159" s="199"/>
      <c r="Z159" s="199"/>
      <c r="AA159" s="199"/>
      <c r="AB159" s="287" t="s">
        <v>334</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333</v>
      </c>
      <c r="R166" s="199"/>
      <c r="S166" s="199"/>
      <c r="T166" s="199"/>
      <c r="U166" s="199"/>
      <c r="V166" s="199"/>
      <c r="W166" s="199"/>
      <c r="X166" s="199"/>
      <c r="Y166" s="199"/>
      <c r="Z166" s="199"/>
      <c r="AA166" s="199"/>
      <c r="AB166" s="287" t="s">
        <v>334</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333</v>
      </c>
      <c r="R173" s="199"/>
      <c r="S173" s="199"/>
      <c r="T173" s="199"/>
      <c r="U173" s="199"/>
      <c r="V173" s="199"/>
      <c r="W173" s="199"/>
      <c r="X173" s="199"/>
      <c r="Y173" s="199"/>
      <c r="Z173" s="199"/>
      <c r="AA173" s="199"/>
      <c r="AB173" s="287" t="s">
        <v>334</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333</v>
      </c>
      <c r="R180" s="199"/>
      <c r="S180" s="199"/>
      <c r="T180" s="199"/>
      <c r="U180" s="199"/>
      <c r="V180" s="199"/>
      <c r="W180" s="199"/>
      <c r="X180" s="199"/>
      <c r="Y180" s="199"/>
      <c r="Z180" s="199"/>
      <c r="AA180" s="199"/>
      <c r="AB180" s="287" t="s">
        <v>334</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35.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8"/>
      <c r="B188" s="253"/>
      <c r="C188" s="252"/>
      <c r="D188" s="253"/>
      <c r="E188" s="190" t="s">
        <v>797</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thickBot="1" x14ac:dyDescent="0.2">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385</v>
      </c>
      <c r="AF192" s="199"/>
      <c r="AG192" s="199"/>
      <c r="AH192" s="200"/>
      <c r="AI192" s="215" t="s">
        <v>407</v>
      </c>
      <c r="AJ192" s="199"/>
      <c r="AK192" s="199"/>
      <c r="AL192" s="200"/>
      <c r="AM192" s="215" t="s">
        <v>694</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385</v>
      </c>
      <c r="AF196" s="199"/>
      <c r="AG196" s="199"/>
      <c r="AH196" s="200"/>
      <c r="AI196" s="215" t="s">
        <v>407</v>
      </c>
      <c r="AJ196" s="199"/>
      <c r="AK196" s="199"/>
      <c r="AL196" s="200"/>
      <c r="AM196" s="215" t="s">
        <v>694</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385</v>
      </c>
      <c r="AF200" s="199"/>
      <c r="AG200" s="199"/>
      <c r="AH200" s="200"/>
      <c r="AI200" s="215" t="s">
        <v>407</v>
      </c>
      <c r="AJ200" s="199"/>
      <c r="AK200" s="199"/>
      <c r="AL200" s="200"/>
      <c r="AM200" s="215" t="s">
        <v>694</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385</v>
      </c>
      <c r="AF204" s="199"/>
      <c r="AG204" s="199"/>
      <c r="AH204" s="200"/>
      <c r="AI204" s="215" t="s">
        <v>407</v>
      </c>
      <c r="AJ204" s="199"/>
      <c r="AK204" s="199"/>
      <c r="AL204" s="200"/>
      <c r="AM204" s="215" t="s">
        <v>694</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385</v>
      </c>
      <c r="AF208" s="199"/>
      <c r="AG208" s="199"/>
      <c r="AH208" s="200"/>
      <c r="AI208" s="215" t="s">
        <v>407</v>
      </c>
      <c r="AJ208" s="199"/>
      <c r="AK208" s="199"/>
      <c r="AL208" s="200"/>
      <c r="AM208" s="215" t="s">
        <v>694</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333</v>
      </c>
      <c r="R212" s="199"/>
      <c r="S212" s="199"/>
      <c r="T212" s="199"/>
      <c r="U212" s="199"/>
      <c r="V212" s="199"/>
      <c r="W212" s="199"/>
      <c r="X212" s="199"/>
      <c r="Y212" s="199"/>
      <c r="Z212" s="199"/>
      <c r="AA212" s="199"/>
      <c r="AB212" s="287" t="s">
        <v>334</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333</v>
      </c>
      <c r="R219" s="199"/>
      <c r="S219" s="199"/>
      <c r="T219" s="199"/>
      <c r="U219" s="199"/>
      <c r="V219" s="199"/>
      <c r="W219" s="199"/>
      <c r="X219" s="199"/>
      <c r="Y219" s="199"/>
      <c r="Z219" s="199"/>
      <c r="AA219" s="199"/>
      <c r="AB219" s="287" t="s">
        <v>334</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333</v>
      </c>
      <c r="R226" s="199"/>
      <c r="S226" s="199"/>
      <c r="T226" s="199"/>
      <c r="U226" s="199"/>
      <c r="V226" s="199"/>
      <c r="W226" s="199"/>
      <c r="X226" s="199"/>
      <c r="Y226" s="199"/>
      <c r="Z226" s="199"/>
      <c r="AA226" s="199"/>
      <c r="AB226" s="287" t="s">
        <v>334</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333</v>
      </c>
      <c r="R233" s="199"/>
      <c r="S233" s="199"/>
      <c r="T233" s="199"/>
      <c r="U233" s="199"/>
      <c r="V233" s="199"/>
      <c r="W233" s="199"/>
      <c r="X233" s="199"/>
      <c r="Y233" s="199"/>
      <c r="Z233" s="199"/>
      <c r="AA233" s="199"/>
      <c r="AB233" s="287" t="s">
        <v>334</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333</v>
      </c>
      <c r="R240" s="199"/>
      <c r="S240" s="199"/>
      <c r="T240" s="199"/>
      <c r="U240" s="199"/>
      <c r="V240" s="199"/>
      <c r="W240" s="199"/>
      <c r="X240" s="199"/>
      <c r="Y240" s="199"/>
      <c r="Z240" s="199"/>
      <c r="AA240" s="199"/>
      <c r="AB240" s="287" t="s">
        <v>334</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385</v>
      </c>
      <c r="AF252" s="199"/>
      <c r="AG252" s="199"/>
      <c r="AH252" s="200"/>
      <c r="AI252" s="215" t="s">
        <v>407</v>
      </c>
      <c r="AJ252" s="199"/>
      <c r="AK252" s="199"/>
      <c r="AL252" s="200"/>
      <c r="AM252" s="215" t="s">
        <v>694</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385</v>
      </c>
      <c r="AF256" s="199"/>
      <c r="AG256" s="199"/>
      <c r="AH256" s="200"/>
      <c r="AI256" s="215" t="s">
        <v>407</v>
      </c>
      <c r="AJ256" s="199"/>
      <c r="AK256" s="199"/>
      <c r="AL256" s="200"/>
      <c r="AM256" s="215" t="s">
        <v>694</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385</v>
      </c>
      <c r="AF260" s="199"/>
      <c r="AG260" s="199"/>
      <c r="AH260" s="200"/>
      <c r="AI260" s="215" t="s">
        <v>407</v>
      </c>
      <c r="AJ260" s="199"/>
      <c r="AK260" s="199"/>
      <c r="AL260" s="200"/>
      <c r="AM260" s="215" t="s">
        <v>694</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385</v>
      </c>
      <c r="AF264" s="199"/>
      <c r="AG264" s="199"/>
      <c r="AH264" s="200"/>
      <c r="AI264" s="215" t="s">
        <v>407</v>
      </c>
      <c r="AJ264" s="199"/>
      <c r="AK264" s="199"/>
      <c r="AL264" s="200"/>
      <c r="AM264" s="215" t="s">
        <v>694</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385</v>
      </c>
      <c r="AF268" s="199"/>
      <c r="AG268" s="199"/>
      <c r="AH268" s="200"/>
      <c r="AI268" s="215" t="s">
        <v>407</v>
      </c>
      <c r="AJ268" s="199"/>
      <c r="AK268" s="199"/>
      <c r="AL268" s="200"/>
      <c r="AM268" s="215" t="s">
        <v>694</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333</v>
      </c>
      <c r="R272" s="199"/>
      <c r="S272" s="199"/>
      <c r="T272" s="199"/>
      <c r="U272" s="199"/>
      <c r="V272" s="199"/>
      <c r="W272" s="199"/>
      <c r="X272" s="199"/>
      <c r="Y272" s="199"/>
      <c r="Z272" s="199"/>
      <c r="AA272" s="199"/>
      <c r="AB272" s="287" t="s">
        <v>334</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333</v>
      </c>
      <c r="R279" s="199"/>
      <c r="S279" s="199"/>
      <c r="T279" s="199"/>
      <c r="U279" s="199"/>
      <c r="V279" s="199"/>
      <c r="W279" s="199"/>
      <c r="X279" s="199"/>
      <c r="Y279" s="199"/>
      <c r="Z279" s="199"/>
      <c r="AA279" s="199"/>
      <c r="AB279" s="287" t="s">
        <v>334</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333</v>
      </c>
      <c r="R286" s="199"/>
      <c r="S286" s="199"/>
      <c r="T286" s="199"/>
      <c r="U286" s="199"/>
      <c r="V286" s="199"/>
      <c r="W286" s="199"/>
      <c r="X286" s="199"/>
      <c r="Y286" s="199"/>
      <c r="Z286" s="199"/>
      <c r="AA286" s="199"/>
      <c r="AB286" s="287" t="s">
        <v>334</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333</v>
      </c>
      <c r="R293" s="199"/>
      <c r="S293" s="199"/>
      <c r="T293" s="199"/>
      <c r="U293" s="199"/>
      <c r="V293" s="199"/>
      <c r="W293" s="199"/>
      <c r="X293" s="199"/>
      <c r="Y293" s="199"/>
      <c r="Z293" s="199"/>
      <c r="AA293" s="199"/>
      <c r="AB293" s="287" t="s">
        <v>334</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333</v>
      </c>
      <c r="R300" s="199"/>
      <c r="S300" s="199"/>
      <c r="T300" s="199"/>
      <c r="U300" s="199"/>
      <c r="V300" s="199"/>
      <c r="W300" s="199"/>
      <c r="X300" s="199"/>
      <c r="Y300" s="199"/>
      <c r="Z300" s="199"/>
      <c r="AA300" s="199"/>
      <c r="AB300" s="287" t="s">
        <v>334</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385</v>
      </c>
      <c r="AF312" s="199"/>
      <c r="AG312" s="199"/>
      <c r="AH312" s="200"/>
      <c r="AI312" s="215" t="s">
        <v>407</v>
      </c>
      <c r="AJ312" s="199"/>
      <c r="AK312" s="199"/>
      <c r="AL312" s="200"/>
      <c r="AM312" s="215" t="s">
        <v>694</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385</v>
      </c>
      <c r="AF316" s="199"/>
      <c r="AG316" s="199"/>
      <c r="AH316" s="200"/>
      <c r="AI316" s="215" t="s">
        <v>407</v>
      </c>
      <c r="AJ316" s="199"/>
      <c r="AK316" s="199"/>
      <c r="AL316" s="200"/>
      <c r="AM316" s="215" t="s">
        <v>694</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385</v>
      </c>
      <c r="AF320" s="199"/>
      <c r="AG320" s="199"/>
      <c r="AH320" s="200"/>
      <c r="AI320" s="215" t="s">
        <v>407</v>
      </c>
      <c r="AJ320" s="199"/>
      <c r="AK320" s="199"/>
      <c r="AL320" s="200"/>
      <c r="AM320" s="215" t="s">
        <v>694</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385</v>
      </c>
      <c r="AF324" s="199"/>
      <c r="AG324" s="199"/>
      <c r="AH324" s="200"/>
      <c r="AI324" s="215" t="s">
        <v>407</v>
      </c>
      <c r="AJ324" s="199"/>
      <c r="AK324" s="199"/>
      <c r="AL324" s="200"/>
      <c r="AM324" s="215" t="s">
        <v>694</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385</v>
      </c>
      <c r="AF328" s="199"/>
      <c r="AG328" s="199"/>
      <c r="AH328" s="200"/>
      <c r="AI328" s="215" t="s">
        <v>407</v>
      </c>
      <c r="AJ328" s="199"/>
      <c r="AK328" s="199"/>
      <c r="AL328" s="200"/>
      <c r="AM328" s="215" t="s">
        <v>694</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333</v>
      </c>
      <c r="R332" s="199"/>
      <c r="S332" s="199"/>
      <c r="T332" s="199"/>
      <c r="U332" s="199"/>
      <c r="V332" s="199"/>
      <c r="W332" s="199"/>
      <c r="X332" s="199"/>
      <c r="Y332" s="199"/>
      <c r="Z332" s="199"/>
      <c r="AA332" s="199"/>
      <c r="AB332" s="287" t="s">
        <v>334</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333</v>
      </c>
      <c r="R339" s="199"/>
      <c r="S339" s="199"/>
      <c r="T339" s="199"/>
      <c r="U339" s="199"/>
      <c r="V339" s="199"/>
      <c r="W339" s="199"/>
      <c r="X339" s="199"/>
      <c r="Y339" s="199"/>
      <c r="Z339" s="199"/>
      <c r="AA339" s="199"/>
      <c r="AB339" s="287" t="s">
        <v>334</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333</v>
      </c>
      <c r="R346" s="199"/>
      <c r="S346" s="199"/>
      <c r="T346" s="199"/>
      <c r="U346" s="199"/>
      <c r="V346" s="199"/>
      <c r="W346" s="199"/>
      <c r="X346" s="199"/>
      <c r="Y346" s="199"/>
      <c r="Z346" s="199"/>
      <c r="AA346" s="199"/>
      <c r="AB346" s="287" t="s">
        <v>334</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333</v>
      </c>
      <c r="R353" s="199"/>
      <c r="S353" s="199"/>
      <c r="T353" s="199"/>
      <c r="U353" s="199"/>
      <c r="V353" s="199"/>
      <c r="W353" s="199"/>
      <c r="X353" s="199"/>
      <c r="Y353" s="199"/>
      <c r="Z353" s="199"/>
      <c r="AA353" s="199"/>
      <c r="AB353" s="287" t="s">
        <v>334</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333</v>
      </c>
      <c r="R360" s="199"/>
      <c r="S360" s="199"/>
      <c r="T360" s="199"/>
      <c r="U360" s="199"/>
      <c r="V360" s="199"/>
      <c r="W360" s="199"/>
      <c r="X360" s="199"/>
      <c r="Y360" s="199"/>
      <c r="Z360" s="199"/>
      <c r="AA360" s="199"/>
      <c r="AB360" s="287" t="s">
        <v>334</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385</v>
      </c>
      <c r="AF372" s="199"/>
      <c r="AG372" s="199"/>
      <c r="AH372" s="200"/>
      <c r="AI372" s="215" t="s">
        <v>407</v>
      </c>
      <c r="AJ372" s="199"/>
      <c r="AK372" s="199"/>
      <c r="AL372" s="200"/>
      <c r="AM372" s="215" t="s">
        <v>694</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385</v>
      </c>
      <c r="AF376" s="199"/>
      <c r="AG376" s="199"/>
      <c r="AH376" s="200"/>
      <c r="AI376" s="215" t="s">
        <v>407</v>
      </c>
      <c r="AJ376" s="199"/>
      <c r="AK376" s="199"/>
      <c r="AL376" s="200"/>
      <c r="AM376" s="215" t="s">
        <v>694</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385</v>
      </c>
      <c r="AF380" s="199"/>
      <c r="AG380" s="199"/>
      <c r="AH380" s="200"/>
      <c r="AI380" s="215" t="s">
        <v>407</v>
      </c>
      <c r="AJ380" s="199"/>
      <c r="AK380" s="199"/>
      <c r="AL380" s="200"/>
      <c r="AM380" s="215" t="s">
        <v>694</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385</v>
      </c>
      <c r="AF384" s="199"/>
      <c r="AG384" s="199"/>
      <c r="AH384" s="200"/>
      <c r="AI384" s="215" t="s">
        <v>407</v>
      </c>
      <c r="AJ384" s="199"/>
      <c r="AK384" s="199"/>
      <c r="AL384" s="200"/>
      <c r="AM384" s="215" t="s">
        <v>694</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385</v>
      </c>
      <c r="AF388" s="199"/>
      <c r="AG388" s="199"/>
      <c r="AH388" s="200"/>
      <c r="AI388" s="215" t="s">
        <v>407</v>
      </c>
      <c r="AJ388" s="199"/>
      <c r="AK388" s="199"/>
      <c r="AL388" s="200"/>
      <c r="AM388" s="215" t="s">
        <v>694</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333</v>
      </c>
      <c r="R392" s="199"/>
      <c r="S392" s="199"/>
      <c r="T392" s="199"/>
      <c r="U392" s="199"/>
      <c r="V392" s="199"/>
      <c r="W392" s="199"/>
      <c r="X392" s="199"/>
      <c r="Y392" s="199"/>
      <c r="Z392" s="199"/>
      <c r="AA392" s="199"/>
      <c r="AB392" s="287" t="s">
        <v>334</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333</v>
      </c>
      <c r="R399" s="199"/>
      <c r="S399" s="199"/>
      <c r="T399" s="199"/>
      <c r="U399" s="199"/>
      <c r="V399" s="199"/>
      <c r="W399" s="199"/>
      <c r="X399" s="199"/>
      <c r="Y399" s="199"/>
      <c r="Z399" s="199"/>
      <c r="AA399" s="199"/>
      <c r="AB399" s="287" t="s">
        <v>334</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333</v>
      </c>
      <c r="R406" s="199"/>
      <c r="S406" s="199"/>
      <c r="T406" s="199"/>
      <c r="U406" s="199"/>
      <c r="V406" s="199"/>
      <c r="W406" s="199"/>
      <c r="X406" s="199"/>
      <c r="Y406" s="199"/>
      <c r="Z406" s="199"/>
      <c r="AA406" s="199"/>
      <c r="AB406" s="287" t="s">
        <v>334</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333</v>
      </c>
      <c r="R413" s="199"/>
      <c r="S413" s="199"/>
      <c r="T413" s="199"/>
      <c r="U413" s="199"/>
      <c r="V413" s="199"/>
      <c r="W413" s="199"/>
      <c r="X413" s="199"/>
      <c r="Y413" s="199"/>
      <c r="Z413" s="199"/>
      <c r="AA413" s="199"/>
      <c r="AB413" s="287" t="s">
        <v>334</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333</v>
      </c>
      <c r="R420" s="199"/>
      <c r="S420" s="199"/>
      <c r="T420" s="199"/>
      <c r="U420" s="199"/>
      <c r="V420" s="199"/>
      <c r="W420" s="199"/>
      <c r="X420" s="199"/>
      <c r="Y420" s="199"/>
      <c r="Z420" s="199"/>
      <c r="AA420" s="199"/>
      <c r="AB420" s="287" t="s">
        <v>334</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8"/>
      <c r="B430" s="253"/>
      <c r="C430" s="250" t="s">
        <v>666</v>
      </c>
      <c r="D430" s="251"/>
      <c r="E430" s="239" t="s">
        <v>394</v>
      </c>
      <c r="F430" s="444"/>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538</v>
      </c>
      <c r="AJ431" s="214"/>
      <c r="AK431" s="214"/>
      <c r="AL431" s="215"/>
      <c r="AM431" s="214" t="s">
        <v>539</v>
      </c>
      <c r="AN431" s="214"/>
      <c r="AO431" s="214"/>
      <c r="AP431" s="215"/>
      <c r="AQ431" s="215" t="s">
        <v>232</v>
      </c>
      <c r="AR431" s="199"/>
      <c r="AS431" s="199"/>
      <c r="AT431" s="200"/>
      <c r="AU431" s="176" t="s">
        <v>134</v>
      </c>
      <c r="AV431" s="176"/>
      <c r="AW431" s="176"/>
      <c r="AX431" s="177"/>
      <c r="AY431">
        <f>COUNTA($G$433)</f>
        <v>0</v>
      </c>
    </row>
    <row r="432" spans="1:51" ht="18.75" hidden="1"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0</v>
      </c>
    </row>
    <row r="433" spans="1:51" ht="23.25" hidden="1" customHeight="1" x14ac:dyDescent="0.15">
      <c r="A433" s="988"/>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 t="shared" ref="AY433:AY435" si="63">$AY$431</f>
        <v>0</v>
      </c>
    </row>
    <row r="434" spans="1:51" ht="23.25" hidden="1"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 t="shared" si="63"/>
        <v>0</v>
      </c>
    </row>
    <row r="435" spans="1:51" ht="23.25" hidden="1"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 t="shared" si="63"/>
        <v>0</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538</v>
      </c>
      <c r="AJ436" s="214"/>
      <c r="AK436" s="214"/>
      <c r="AL436" s="215"/>
      <c r="AM436" s="214" t="s">
        <v>539</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538</v>
      </c>
      <c r="AJ441" s="214"/>
      <c r="AK441" s="214"/>
      <c r="AL441" s="215"/>
      <c r="AM441" s="214" t="s">
        <v>539</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538</v>
      </c>
      <c r="AJ446" s="214"/>
      <c r="AK446" s="214"/>
      <c r="AL446" s="215"/>
      <c r="AM446" s="214" t="s">
        <v>539</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538</v>
      </c>
      <c r="AJ451" s="214"/>
      <c r="AK451" s="214"/>
      <c r="AL451" s="215"/>
      <c r="AM451" s="214" t="s">
        <v>539</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538</v>
      </c>
      <c r="AJ456" s="214"/>
      <c r="AK456" s="214"/>
      <c r="AL456" s="215"/>
      <c r="AM456" s="214" t="s">
        <v>539</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88"/>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538</v>
      </c>
      <c r="AJ461" s="214"/>
      <c r="AK461" s="214"/>
      <c r="AL461" s="215"/>
      <c r="AM461" s="214" t="s">
        <v>539</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538</v>
      </c>
      <c r="AJ466" s="214"/>
      <c r="AK466" s="214"/>
      <c r="AL466" s="215"/>
      <c r="AM466" s="214" t="s">
        <v>539</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538</v>
      </c>
      <c r="AJ471" s="214"/>
      <c r="AK471" s="214"/>
      <c r="AL471" s="215"/>
      <c r="AM471" s="214" t="s">
        <v>539</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538</v>
      </c>
      <c r="AJ476" s="214"/>
      <c r="AK476" s="214"/>
      <c r="AL476" s="215"/>
      <c r="AM476" s="214" t="s">
        <v>539</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8"/>
      <c r="B481" s="253"/>
      <c r="C481" s="252"/>
      <c r="D481" s="253"/>
      <c r="E481" s="187" t="s">
        <v>402</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8"/>
      <c r="B484" s="253"/>
      <c r="C484" s="252"/>
      <c r="D484" s="253"/>
      <c r="E484" s="239" t="s">
        <v>397</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538</v>
      </c>
      <c r="AJ485" s="214"/>
      <c r="AK485" s="214"/>
      <c r="AL485" s="215"/>
      <c r="AM485" s="214" t="s">
        <v>539</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538</v>
      </c>
      <c r="AJ490" s="214"/>
      <c r="AK490" s="214"/>
      <c r="AL490" s="215"/>
      <c r="AM490" s="214" t="s">
        <v>539</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538</v>
      </c>
      <c r="AJ495" s="214"/>
      <c r="AK495" s="214"/>
      <c r="AL495" s="215"/>
      <c r="AM495" s="214" t="s">
        <v>539</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538</v>
      </c>
      <c r="AJ500" s="214"/>
      <c r="AK500" s="214"/>
      <c r="AL500" s="215"/>
      <c r="AM500" s="214" t="s">
        <v>539</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538</v>
      </c>
      <c r="AJ505" s="214"/>
      <c r="AK505" s="214"/>
      <c r="AL505" s="215"/>
      <c r="AM505" s="214" t="s">
        <v>539</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538</v>
      </c>
      <c r="AJ510" s="214"/>
      <c r="AK510" s="214"/>
      <c r="AL510" s="215"/>
      <c r="AM510" s="214" t="s">
        <v>539</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538</v>
      </c>
      <c r="AJ515" s="214"/>
      <c r="AK515" s="214"/>
      <c r="AL515" s="215"/>
      <c r="AM515" s="214" t="s">
        <v>539</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538</v>
      </c>
      <c r="AJ520" s="214"/>
      <c r="AK520" s="214"/>
      <c r="AL520" s="215"/>
      <c r="AM520" s="214" t="s">
        <v>539</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538</v>
      </c>
      <c r="AJ525" s="214"/>
      <c r="AK525" s="214"/>
      <c r="AL525" s="215"/>
      <c r="AM525" s="214" t="s">
        <v>539</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538</v>
      </c>
      <c r="AJ530" s="214"/>
      <c r="AK530" s="214"/>
      <c r="AL530" s="215"/>
      <c r="AM530" s="214" t="s">
        <v>539</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403</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398</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538</v>
      </c>
      <c r="AJ539" s="214"/>
      <c r="AK539" s="214"/>
      <c r="AL539" s="215"/>
      <c r="AM539" s="214" t="s">
        <v>539</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538</v>
      </c>
      <c r="AJ544" s="214"/>
      <c r="AK544" s="214"/>
      <c r="AL544" s="215"/>
      <c r="AM544" s="214" t="s">
        <v>539</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538</v>
      </c>
      <c r="AJ549" s="214"/>
      <c r="AK549" s="214"/>
      <c r="AL549" s="215"/>
      <c r="AM549" s="214" t="s">
        <v>539</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538</v>
      </c>
      <c r="AJ554" s="214"/>
      <c r="AK554" s="214"/>
      <c r="AL554" s="215"/>
      <c r="AM554" s="214" t="s">
        <v>539</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538</v>
      </c>
      <c r="AJ559" s="214"/>
      <c r="AK559" s="214"/>
      <c r="AL559" s="215"/>
      <c r="AM559" s="214" t="s">
        <v>539</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538</v>
      </c>
      <c r="AJ564" s="214"/>
      <c r="AK564" s="214"/>
      <c r="AL564" s="215"/>
      <c r="AM564" s="214" t="s">
        <v>539</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538</v>
      </c>
      <c r="AJ569" s="214"/>
      <c r="AK569" s="214"/>
      <c r="AL569" s="215"/>
      <c r="AM569" s="214" t="s">
        <v>539</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538</v>
      </c>
      <c r="AJ574" s="214"/>
      <c r="AK574" s="214"/>
      <c r="AL574" s="215"/>
      <c r="AM574" s="214" t="s">
        <v>539</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538</v>
      </c>
      <c r="AJ579" s="214"/>
      <c r="AK579" s="214"/>
      <c r="AL579" s="215"/>
      <c r="AM579" s="214" t="s">
        <v>539</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538</v>
      </c>
      <c r="AJ584" s="214"/>
      <c r="AK584" s="214"/>
      <c r="AL584" s="215"/>
      <c r="AM584" s="214" t="s">
        <v>539</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403</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397</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538</v>
      </c>
      <c r="AJ593" s="214"/>
      <c r="AK593" s="214"/>
      <c r="AL593" s="215"/>
      <c r="AM593" s="214" t="s">
        <v>539</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538</v>
      </c>
      <c r="AJ598" s="214"/>
      <c r="AK598" s="214"/>
      <c r="AL598" s="215"/>
      <c r="AM598" s="214" t="s">
        <v>539</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538</v>
      </c>
      <c r="AJ603" s="214"/>
      <c r="AK603" s="214"/>
      <c r="AL603" s="215"/>
      <c r="AM603" s="214" t="s">
        <v>539</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538</v>
      </c>
      <c r="AJ608" s="214"/>
      <c r="AK608" s="214"/>
      <c r="AL608" s="215"/>
      <c r="AM608" s="214" t="s">
        <v>539</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538</v>
      </c>
      <c r="AJ613" s="214"/>
      <c r="AK613" s="214"/>
      <c r="AL613" s="215"/>
      <c r="AM613" s="214" t="s">
        <v>539</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538</v>
      </c>
      <c r="AJ618" s="214"/>
      <c r="AK618" s="214"/>
      <c r="AL618" s="215"/>
      <c r="AM618" s="214" t="s">
        <v>539</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538</v>
      </c>
      <c r="AJ623" s="214"/>
      <c r="AK623" s="214"/>
      <c r="AL623" s="215"/>
      <c r="AM623" s="214" t="s">
        <v>539</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538</v>
      </c>
      <c r="AJ628" s="214"/>
      <c r="AK628" s="214"/>
      <c r="AL628" s="215"/>
      <c r="AM628" s="214" t="s">
        <v>539</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538</v>
      </c>
      <c r="AJ633" s="214"/>
      <c r="AK633" s="214"/>
      <c r="AL633" s="215"/>
      <c r="AM633" s="214" t="s">
        <v>539</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538</v>
      </c>
      <c r="AJ638" s="214"/>
      <c r="AK638" s="214"/>
      <c r="AL638" s="215"/>
      <c r="AM638" s="214" t="s">
        <v>539</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403</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398</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538</v>
      </c>
      <c r="AJ647" s="214"/>
      <c r="AK647" s="214"/>
      <c r="AL647" s="215"/>
      <c r="AM647" s="214" t="s">
        <v>539</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538</v>
      </c>
      <c r="AJ652" s="214"/>
      <c r="AK652" s="214"/>
      <c r="AL652" s="215"/>
      <c r="AM652" s="214" t="s">
        <v>539</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538</v>
      </c>
      <c r="AJ657" s="214"/>
      <c r="AK657" s="214"/>
      <c r="AL657" s="215"/>
      <c r="AM657" s="214" t="s">
        <v>539</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538</v>
      </c>
      <c r="AJ662" s="214"/>
      <c r="AK662" s="214"/>
      <c r="AL662" s="215"/>
      <c r="AM662" s="214" t="s">
        <v>539</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538</v>
      </c>
      <c r="AJ667" s="214"/>
      <c r="AK667" s="214"/>
      <c r="AL667" s="215"/>
      <c r="AM667" s="214" t="s">
        <v>539</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538</v>
      </c>
      <c r="AJ672" s="214"/>
      <c r="AK672" s="214"/>
      <c r="AL672" s="215"/>
      <c r="AM672" s="214" t="s">
        <v>539</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538</v>
      </c>
      <c r="AJ677" s="214"/>
      <c r="AK677" s="214"/>
      <c r="AL677" s="215"/>
      <c r="AM677" s="214" t="s">
        <v>539</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538</v>
      </c>
      <c r="AJ682" s="214"/>
      <c r="AK682" s="214"/>
      <c r="AL682" s="215"/>
      <c r="AM682" s="214" t="s">
        <v>539</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538</v>
      </c>
      <c r="AJ687" s="214"/>
      <c r="AK687" s="214"/>
      <c r="AL687" s="215"/>
      <c r="AM687" s="214" t="s">
        <v>539</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538</v>
      </c>
      <c r="AJ692" s="214"/>
      <c r="AK692" s="214"/>
      <c r="AL692" s="215"/>
      <c r="AM692" s="214" t="s">
        <v>539</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403</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66.7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709</v>
      </c>
      <c r="AE702" s="890"/>
      <c r="AF702" s="890"/>
      <c r="AG702" s="879" t="s">
        <v>745</v>
      </c>
      <c r="AH702" s="880"/>
      <c r="AI702" s="880"/>
      <c r="AJ702" s="880"/>
      <c r="AK702" s="880"/>
      <c r="AL702" s="880"/>
      <c r="AM702" s="880"/>
      <c r="AN702" s="880"/>
      <c r="AO702" s="880"/>
      <c r="AP702" s="880"/>
      <c r="AQ702" s="880"/>
      <c r="AR702" s="880"/>
      <c r="AS702" s="880"/>
      <c r="AT702" s="880"/>
      <c r="AU702" s="880"/>
      <c r="AV702" s="880"/>
      <c r="AW702" s="880"/>
      <c r="AX702" s="881"/>
    </row>
    <row r="703" spans="1:51" ht="73.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709</v>
      </c>
      <c r="AE703" s="185"/>
      <c r="AF703" s="185"/>
      <c r="AG703" s="663" t="s">
        <v>810</v>
      </c>
      <c r="AH703" s="664"/>
      <c r="AI703" s="664"/>
      <c r="AJ703" s="664"/>
      <c r="AK703" s="664"/>
      <c r="AL703" s="664"/>
      <c r="AM703" s="664"/>
      <c r="AN703" s="664"/>
      <c r="AO703" s="664"/>
      <c r="AP703" s="664"/>
      <c r="AQ703" s="664"/>
      <c r="AR703" s="664"/>
      <c r="AS703" s="664"/>
      <c r="AT703" s="664"/>
      <c r="AU703" s="664"/>
      <c r="AV703" s="664"/>
      <c r="AW703" s="664"/>
      <c r="AX703" s="665"/>
    </row>
    <row r="704" spans="1:51" ht="66"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709</v>
      </c>
      <c r="AE704" s="582"/>
      <c r="AF704" s="582"/>
      <c r="AG704" s="424" t="s">
        <v>811</v>
      </c>
      <c r="AH704" s="235"/>
      <c r="AI704" s="235"/>
      <c r="AJ704" s="235"/>
      <c r="AK704" s="235"/>
      <c r="AL704" s="235"/>
      <c r="AM704" s="235"/>
      <c r="AN704" s="235"/>
      <c r="AO704" s="235"/>
      <c r="AP704" s="235"/>
      <c r="AQ704" s="235"/>
      <c r="AR704" s="235"/>
      <c r="AS704" s="235"/>
      <c r="AT704" s="235"/>
      <c r="AU704" s="235"/>
      <c r="AV704" s="235"/>
      <c r="AW704" s="235"/>
      <c r="AX704" s="425"/>
    </row>
    <row r="705" spans="1:50" ht="19.5"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746</v>
      </c>
      <c r="AE705" s="732"/>
      <c r="AF705" s="732"/>
      <c r="AG705" s="190" t="s">
        <v>805</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376</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747</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19.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747</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79.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709</v>
      </c>
      <c r="AE708" s="667"/>
      <c r="AF708" s="667"/>
      <c r="AG708" s="522" t="s">
        <v>749</v>
      </c>
      <c r="AH708" s="523"/>
      <c r="AI708" s="523"/>
      <c r="AJ708" s="523"/>
      <c r="AK708" s="523"/>
      <c r="AL708" s="523"/>
      <c r="AM708" s="523"/>
      <c r="AN708" s="523"/>
      <c r="AO708" s="523"/>
      <c r="AP708" s="523"/>
      <c r="AQ708" s="523"/>
      <c r="AR708" s="523"/>
      <c r="AS708" s="523"/>
      <c r="AT708" s="523"/>
      <c r="AU708" s="523"/>
      <c r="AV708" s="523"/>
      <c r="AW708" s="523"/>
      <c r="AX708" s="524"/>
    </row>
    <row r="709" spans="1:50" ht="57.7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709</v>
      </c>
      <c r="AE709" s="185"/>
      <c r="AF709" s="185"/>
      <c r="AG709" s="663" t="s">
        <v>815</v>
      </c>
      <c r="AH709" s="664"/>
      <c r="AI709" s="664"/>
      <c r="AJ709" s="664"/>
      <c r="AK709" s="664"/>
      <c r="AL709" s="664"/>
      <c r="AM709" s="664"/>
      <c r="AN709" s="664"/>
      <c r="AO709" s="664"/>
      <c r="AP709" s="664"/>
      <c r="AQ709" s="664"/>
      <c r="AR709" s="664"/>
      <c r="AS709" s="664"/>
      <c r="AT709" s="664"/>
      <c r="AU709" s="664"/>
      <c r="AV709" s="664"/>
      <c r="AW709" s="664"/>
      <c r="AX709" s="665"/>
    </row>
    <row r="710" spans="1:50" ht="47.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709</v>
      </c>
      <c r="AE710" s="185"/>
      <c r="AF710" s="185"/>
      <c r="AG710" s="663" t="s">
        <v>750</v>
      </c>
      <c r="AH710" s="664"/>
      <c r="AI710" s="664"/>
      <c r="AJ710" s="664"/>
      <c r="AK710" s="664"/>
      <c r="AL710" s="664"/>
      <c r="AM710" s="664"/>
      <c r="AN710" s="664"/>
      <c r="AO710" s="664"/>
      <c r="AP710" s="664"/>
      <c r="AQ710" s="664"/>
      <c r="AR710" s="664"/>
      <c r="AS710" s="664"/>
      <c r="AT710" s="664"/>
      <c r="AU710" s="664"/>
      <c r="AV710" s="664"/>
      <c r="AW710" s="664"/>
      <c r="AX710" s="665"/>
    </row>
    <row r="711" spans="1:50" ht="66"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709</v>
      </c>
      <c r="AE711" s="185"/>
      <c r="AF711" s="185"/>
      <c r="AG711" s="663" t="s">
        <v>814</v>
      </c>
      <c r="AH711" s="664"/>
      <c r="AI711" s="664"/>
      <c r="AJ711" s="664"/>
      <c r="AK711" s="664"/>
      <c r="AL711" s="664"/>
      <c r="AM711" s="664"/>
      <c r="AN711" s="664"/>
      <c r="AO711" s="664"/>
      <c r="AP711" s="664"/>
      <c r="AQ711" s="664"/>
      <c r="AR711" s="664"/>
      <c r="AS711" s="664"/>
      <c r="AT711" s="664"/>
      <c r="AU711" s="664"/>
      <c r="AV711" s="664"/>
      <c r="AW711" s="664"/>
      <c r="AX711" s="665"/>
    </row>
    <row r="712" spans="1:50" ht="48.75" customHeight="1" x14ac:dyDescent="0.15">
      <c r="A712" s="654"/>
      <c r="B712" s="655"/>
      <c r="C712" s="584" t="s">
        <v>344</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709</v>
      </c>
      <c r="AE712" s="582"/>
      <c r="AF712" s="582"/>
      <c r="AG712" s="590" t="s">
        <v>816</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345</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748</v>
      </c>
      <c r="AE713" s="185"/>
      <c r="AF713" s="186"/>
      <c r="AG713" s="663" t="s">
        <v>714</v>
      </c>
      <c r="AH713" s="664"/>
      <c r="AI713" s="664"/>
      <c r="AJ713" s="664"/>
      <c r="AK713" s="664"/>
      <c r="AL713" s="664"/>
      <c r="AM713" s="664"/>
      <c r="AN713" s="664"/>
      <c r="AO713" s="664"/>
      <c r="AP713" s="664"/>
      <c r="AQ713" s="664"/>
      <c r="AR713" s="664"/>
      <c r="AS713" s="664"/>
      <c r="AT713" s="664"/>
      <c r="AU713" s="664"/>
      <c r="AV713" s="664"/>
      <c r="AW713" s="664"/>
      <c r="AX713" s="665"/>
    </row>
    <row r="714" spans="1:50" ht="56.25" customHeight="1" x14ac:dyDescent="0.15">
      <c r="A714" s="656"/>
      <c r="B714" s="657"/>
      <c r="C714" s="767" t="s">
        <v>323</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709</v>
      </c>
      <c r="AE714" s="588"/>
      <c r="AF714" s="589"/>
      <c r="AG714" s="688" t="s">
        <v>817</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324</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709</v>
      </c>
      <c r="AE715" s="667"/>
      <c r="AF715" s="773"/>
      <c r="AG715" s="522" t="s">
        <v>812</v>
      </c>
      <c r="AH715" s="523"/>
      <c r="AI715" s="523"/>
      <c r="AJ715" s="523"/>
      <c r="AK715" s="523"/>
      <c r="AL715" s="523"/>
      <c r="AM715" s="523"/>
      <c r="AN715" s="523"/>
      <c r="AO715" s="523"/>
      <c r="AP715" s="523"/>
      <c r="AQ715" s="523"/>
      <c r="AR715" s="523"/>
      <c r="AS715" s="523"/>
      <c r="AT715" s="523"/>
      <c r="AU715" s="523"/>
      <c r="AV715" s="523"/>
      <c r="AW715" s="523"/>
      <c r="AX715" s="524"/>
    </row>
    <row r="716" spans="1:50" ht="77.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709</v>
      </c>
      <c r="AE716" s="755"/>
      <c r="AF716" s="755"/>
      <c r="AG716" s="663" t="s">
        <v>804</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709</v>
      </c>
      <c r="AE717" s="185"/>
      <c r="AF717" s="185"/>
      <c r="AG717" s="663" t="s">
        <v>813</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709</v>
      </c>
      <c r="AE718" s="185"/>
      <c r="AF718" s="185"/>
      <c r="AG718" s="193" t="s">
        <v>751</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748</v>
      </c>
      <c r="AE719" s="667"/>
      <c r="AF719" s="667"/>
      <c r="AG719" s="190" t="s">
        <v>717</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337</v>
      </c>
      <c r="D720" s="926"/>
      <c r="E720" s="926"/>
      <c r="F720" s="929"/>
      <c r="G720" s="925" t="s">
        <v>338</v>
      </c>
      <c r="H720" s="926"/>
      <c r="I720" s="926"/>
      <c r="J720" s="926"/>
      <c r="K720" s="926"/>
      <c r="L720" s="926"/>
      <c r="M720" s="926"/>
      <c r="N720" s="925" t="s">
        <v>341</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752</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753</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t="s">
        <v>824</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t="s">
        <v>137</v>
      </c>
      <c r="B731" s="615"/>
      <c r="C731" s="615"/>
      <c r="D731" s="615"/>
      <c r="E731" s="616"/>
      <c r="F731" s="679" t="s">
        <v>828</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t="s">
        <v>827</v>
      </c>
      <c r="B733" s="615"/>
      <c r="C733" s="615"/>
      <c r="D733" s="615"/>
      <c r="E733" s="616"/>
      <c r="F733" s="762" t="s">
        <v>826</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t="s">
        <v>830</v>
      </c>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350</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667</v>
      </c>
      <c r="B737" s="158"/>
      <c r="C737" s="158"/>
      <c r="D737" s="159"/>
      <c r="E737" s="105" t="s">
        <v>717</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392</v>
      </c>
      <c r="B738" s="109"/>
      <c r="C738" s="109"/>
      <c r="D738" s="109"/>
      <c r="E738" s="105" t="s">
        <v>717</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391</v>
      </c>
      <c r="B739" s="109"/>
      <c r="C739" s="109"/>
      <c r="D739" s="109"/>
      <c r="E739" s="105" t="s">
        <v>717</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390</v>
      </c>
      <c r="B740" s="109"/>
      <c r="C740" s="109"/>
      <c r="D740" s="109"/>
      <c r="E740" s="105" t="s">
        <v>717</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389</v>
      </c>
      <c r="B741" s="109"/>
      <c r="C741" s="109"/>
      <c r="D741" s="109"/>
      <c r="E741" s="105" t="s">
        <v>717</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388</v>
      </c>
      <c r="B742" s="109"/>
      <c r="C742" s="109"/>
      <c r="D742" s="109"/>
      <c r="E742" s="105" t="s">
        <v>717</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387</v>
      </c>
      <c r="B743" s="109"/>
      <c r="C743" s="109"/>
      <c r="D743" s="109"/>
      <c r="E743" s="105" t="s">
        <v>754</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386</v>
      </c>
      <c r="B744" s="109"/>
      <c r="C744" s="109"/>
      <c r="D744" s="109"/>
      <c r="E744" s="105" t="s">
        <v>755</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385</v>
      </c>
      <c r="B745" s="109"/>
      <c r="C745" s="109"/>
      <c r="D745" s="109"/>
      <c r="E745" s="114" t="s">
        <v>755</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540</v>
      </c>
      <c r="B746" s="109"/>
      <c r="C746" s="109"/>
      <c r="D746" s="109"/>
      <c r="E746" s="112" t="s">
        <v>705</v>
      </c>
      <c r="F746" s="113"/>
      <c r="G746" s="113"/>
      <c r="H746" s="100" t="str">
        <f>IF(E746="","","-")</f>
        <v>-</v>
      </c>
      <c r="I746" s="113"/>
      <c r="J746" s="113"/>
      <c r="K746" s="100" t="str">
        <f>IF(I746="","","-")</f>
        <v/>
      </c>
      <c r="L746" s="104">
        <v>55</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504</v>
      </c>
      <c r="B747" s="109"/>
      <c r="C747" s="109"/>
      <c r="D747" s="109"/>
      <c r="E747" s="112" t="s">
        <v>705</v>
      </c>
      <c r="F747" s="113"/>
      <c r="G747" s="113"/>
      <c r="H747" s="100" t="str">
        <f>IF(E747="","","-")</f>
        <v>-</v>
      </c>
      <c r="I747" s="113"/>
      <c r="J747" s="113"/>
      <c r="K747" s="100" t="str">
        <f>IF(I747="","","-")</f>
        <v/>
      </c>
      <c r="L747" s="104">
        <v>50</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379</v>
      </c>
      <c r="B748" s="121"/>
      <c r="C748" s="121"/>
      <c r="D748" s="121"/>
      <c r="E748" s="121"/>
      <c r="F748" s="122"/>
      <c r="G748" s="83" t="s">
        <v>703</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thickBot="1" x14ac:dyDescent="0.2">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381</v>
      </c>
      <c r="B787" s="757"/>
      <c r="C787" s="757"/>
      <c r="D787" s="757"/>
      <c r="E787" s="757"/>
      <c r="F787" s="758"/>
      <c r="G787" s="435" t="s">
        <v>756</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757</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758</v>
      </c>
      <c r="H789" s="446"/>
      <c r="I789" s="446"/>
      <c r="J789" s="446"/>
      <c r="K789" s="447"/>
      <c r="L789" s="448" t="s">
        <v>762</v>
      </c>
      <c r="M789" s="449"/>
      <c r="N789" s="449"/>
      <c r="O789" s="449"/>
      <c r="P789" s="449"/>
      <c r="Q789" s="449"/>
      <c r="R789" s="449"/>
      <c r="S789" s="449"/>
      <c r="T789" s="449"/>
      <c r="U789" s="449"/>
      <c r="V789" s="449"/>
      <c r="W789" s="449"/>
      <c r="X789" s="450"/>
      <c r="Y789" s="451">
        <v>153</v>
      </c>
      <c r="Z789" s="452"/>
      <c r="AA789" s="452"/>
      <c r="AB789" s="553"/>
      <c r="AC789" s="445" t="s">
        <v>766</v>
      </c>
      <c r="AD789" s="446"/>
      <c r="AE789" s="446"/>
      <c r="AF789" s="446"/>
      <c r="AG789" s="447"/>
      <c r="AH789" s="448" t="s">
        <v>767</v>
      </c>
      <c r="AI789" s="449"/>
      <c r="AJ789" s="449"/>
      <c r="AK789" s="449"/>
      <c r="AL789" s="449"/>
      <c r="AM789" s="449"/>
      <c r="AN789" s="449"/>
      <c r="AO789" s="449"/>
      <c r="AP789" s="449"/>
      <c r="AQ789" s="449"/>
      <c r="AR789" s="449"/>
      <c r="AS789" s="449"/>
      <c r="AT789" s="450"/>
      <c r="AU789" s="451">
        <v>77</v>
      </c>
      <c r="AV789" s="452"/>
      <c r="AW789" s="452"/>
      <c r="AX789" s="453"/>
    </row>
    <row r="790" spans="1:51" ht="24.75" customHeight="1" x14ac:dyDescent="0.15">
      <c r="A790" s="552"/>
      <c r="B790" s="759"/>
      <c r="C790" s="759"/>
      <c r="D790" s="759"/>
      <c r="E790" s="759"/>
      <c r="F790" s="760"/>
      <c r="G790" s="348" t="s">
        <v>759</v>
      </c>
      <c r="H790" s="349"/>
      <c r="I790" s="349"/>
      <c r="J790" s="349"/>
      <c r="K790" s="350"/>
      <c r="L790" s="398" t="s">
        <v>763</v>
      </c>
      <c r="M790" s="399"/>
      <c r="N790" s="399"/>
      <c r="O790" s="399"/>
      <c r="P790" s="399"/>
      <c r="Q790" s="399"/>
      <c r="R790" s="399"/>
      <c r="S790" s="399"/>
      <c r="T790" s="399"/>
      <c r="U790" s="399"/>
      <c r="V790" s="399"/>
      <c r="W790" s="399"/>
      <c r="X790" s="400"/>
      <c r="Y790" s="395">
        <v>70</v>
      </c>
      <c r="Z790" s="396"/>
      <c r="AA790" s="396"/>
      <c r="AB790" s="402"/>
      <c r="AC790" s="348" t="s">
        <v>80</v>
      </c>
      <c r="AD790" s="349"/>
      <c r="AE790" s="349"/>
      <c r="AF790" s="349"/>
      <c r="AG790" s="350"/>
      <c r="AH790" s="398" t="s">
        <v>768</v>
      </c>
      <c r="AI790" s="399"/>
      <c r="AJ790" s="399"/>
      <c r="AK790" s="399"/>
      <c r="AL790" s="399"/>
      <c r="AM790" s="399"/>
      <c r="AN790" s="399"/>
      <c r="AO790" s="399"/>
      <c r="AP790" s="399"/>
      <c r="AQ790" s="399"/>
      <c r="AR790" s="399"/>
      <c r="AS790" s="399"/>
      <c r="AT790" s="400"/>
      <c r="AU790" s="395">
        <v>1</v>
      </c>
      <c r="AV790" s="396"/>
      <c r="AW790" s="396"/>
      <c r="AX790" s="397"/>
    </row>
    <row r="791" spans="1:51" ht="24.75" customHeight="1" x14ac:dyDescent="0.15">
      <c r="A791" s="552"/>
      <c r="B791" s="759"/>
      <c r="C791" s="759"/>
      <c r="D791" s="759"/>
      <c r="E791" s="759"/>
      <c r="F791" s="760"/>
      <c r="G791" s="348" t="s">
        <v>760</v>
      </c>
      <c r="H791" s="349"/>
      <c r="I791" s="349"/>
      <c r="J791" s="349"/>
      <c r="K791" s="350"/>
      <c r="L791" s="398" t="s">
        <v>764</v>
      </c>
      <c r="M791" s="399"/>
      <c r="N791" s="399"/>
      <c r="O791" s="399"/>
      <c r="P791" s="399"/>
      <c r="Q791" s="399"/>
      <c r="R791" s="399"/>
      <c r="S791" s="399"/>
      <c r="T791" s="399"/>
      <c r="U791" s="399"/>
      <c r="V791" s="399"/>
      <c r="W791" s="399"/>
      <c r="X791" s="400"/>
      <c r="Y791" s="395">
        <v>21</v>
      </c>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2"/>
      <c r="B792" s="759"/>
      <c r="C792" s="759"/>
      <c r="D792" s="759"/>
      <c r="E792" s="759"/>
      <c r="F792" s="760"/>
      <c r="G792" s="348" t="s">
        <v>760</v>
      </c>
      <c r="H792" s="349"/>
      <c r="I792" s="349"/>
      <c r="J792" s="349"/>
      <c r="K792" s="350"/>
      <c r="L792" s="398" t="s">
        <v>765</v>
      </c>
      <c r="M792" s="399"/>
      <c r="N792" s="399"/>
      <c r="O792" s="399"/>
      <c r="P792" s="399"/>
      <c r="Q792" s="399"/>
      <c r="R792" s="399"/>
      <c r="S792" s="399"/>
      <c r="T792" s="399"/>
      <c r="U792" s="399"/>
      <c r="V792" s="399"/>
      <c r="W792" s="399"/>
      <c r="X792" s="400"/>
      <c r="Y792" s="395">
        <v>9</v>
      </c>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2"/>
      <c r="B793" s="759"/>
      <c r="C793" s="759"/>
      <c r="D793" s="759"/>
      <c r="E793" s="759"/>
      <c r="F793" s="760"/>
      <c r="G793" s="348" t="s">
        <v>761</v>
      </c>
      <c r="H793" s="349"/>
      <c r="I793" s="349"/>
      <c r="J793" s="349"/>
      <c r="K793" s="350"/>
      <c r="L793" s="398" t="s">
        <v>761</v>
      </c>
      <c r="M793" s="399"/>
      <c r="N793" s="399"/>
      <c r="O793" s="399"/>
      <c r="P793" s="399"/>
      <c r="Q793" s="399"/>
      <c r="R793" s="399"/>
      <c r="S793" s="399"/>
      <c r="T793" s="399"/>
      <c r="U793" s="399"/>
      <c r="V793" s="399"/>
      <c r="W793" s="399"/>
      <c r="X793" s="400"/>
      <c r="Y793" s="395">
        <v>3</v>
      </c>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256</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78</v>
      </c>
      <c r="AV799" s="412"/>
      <c r="AW799" s="412"/>
      <c r="AX799" s="414"/>
    </row>
    <row r="800" spans="1:51" ht="24.75" customHeight="1" x14ac:dyDescent="0.15">
      <c r="A800" s="552"/>
      <c r="B800" s="759"/>
      <c r="C800" s="759"/>
      <c r="D800" s="759"/>
      <c r="E800" s="759"/>
      <c r="F800" s="760"/>
      <c r="G800" s="435" t="s">
        <v>776</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779</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2</v>
      </c>
    </row>
    <row r="801" spans="1:51" ht="24.75"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2</v>
      </c>
    </row>
    <row r="802" spans="1:51" ht="24.75" customHeight="1" x14ac:dyDescent="0.15">
      <c r="A802" s="552"/>
      <c r="B802" s="759"/>
      <c r="C802" s="759"/>
      <c r="D802" s="759"/>
      <c r="E802" s="759"/>
      <c r="F802" s="760"/>
      <c r="G802" s="445" t="s">
        <v>766</v>
      </c>
      <c r="H802" s="446"/>
      <c r="I802" s="446"/>
      <c r="J802" s="446"/>
      <c r="K802" s="447"/>
      <c r="L802" s="448" t="s">
        <v>778</v>
      </c>
      <c r="M802" s="449"/>
      <c r="N802" s="449"/>
      <c r="O802" s="449"/>
      <c r="P802" s="449"/>
      <c r="Q802" s="449"/>
      <c r="R802" s="449"/>
      <c r="S802" s="449"/>
      <c r="T802" s="449"/>
      <c r="U802" s="449"/>
      <c r="V802" s="449"/>
      <c r="W802" s="449"/>
      <c r="X802" s="450"/>
      <c r="Y802" s="451">
        <v>19</v>
      </c>
      <c r="Z802" s="452"/>
      <c r="AA802" s="452"/>
      <c r="AB802" s="553"/>
      <c r="AC802" s="445" t="s">
        <v>766</v>
      </c>
      <c r="AD802" s="446"/>
      <c r="AE802" s="446"/>
      <c r="AF802" s="446"/>
      <c r="AG802" s="447"/>
      <c r="AH802" s="448" t="s">
        <v>769</v>
      </c>
      <c r="AI802" s="449"/>
      <c r="AJ802" s="449"/>
      <c r="AK802" s="449"/>
      <c r="AL802" s="449"/>
      <c r="AM802" s="449"/>
      <c r="AN802" s="449"/>
      <c r="AO802" s="449"/>
      <c r="AP802" s="449"/>
      <c r="AQ802" s="449"/>
      <c r="AR802" s="449"/>
      <c r="AS802" s="449"/>
      <c r="AT802" s="450"/>
      <c r="AU802" s="451">
        <v>45</v>
      </c>
      <c r="AV802" s="452"/>
      <c r="AW802" s="452"/>
      <c r="AX802" s="453"/>
      <c r="AY802">
        <f t="shared" ref="AY802:AY812" si="115">$AY$800</f>
        <v>2</v>
      </c>
    </row>
    <row r="803" spans="1:51" ht="24.75" customHeight="1" x14ac:dyDescent="0.15">
      <c r="A803" s="552"/>
      <c r="B803" s="759"/>
      <c r="C803" s="759"/>
      <c r="D803" s="759"/>
      <c r="E803" s="759"/>
      <c r="F803" s="760"/>
      <c r="G803" s="348" t="s">
        <v>80</v>
      </c>
      <c r="H803" s="349"/>
      <c r="I803" s="349"/>
      <c r="J803" s="349"/>
      <c r="K803" s="350"/>
      <c r="L803" s="398" t="s">
        <v>777</v>
      </c>
      <c r="M803" s="399"/>
      <c r="N803" s="399"/>
      <c r="O803" s="399"/>
      <c r="P803" s="399"/>
      <c r="Q803" s="399"/>
      <c r="R803" s="399"/>
      <c r="S803" s="399"/>
      <c r="T803" s="399"/>
      <c r="U803" s="399"/>
      <c r="V803" s="399"/>
      <c r="W803" s="399"/>
      <c r="X803" s="400"/>
      <c r="Y803" s="395">
        <v>1</v>
      </c>
      <c r="Z803" s="396"/>
      <c r="AA803" s="396"/>
      <c r="AB803" s="402"/>
      <c r="AC803" s="348" t="s">
        <v>80</v>
      </c>
      <c r="AD803" s="349"/>
      <c r="AE803" s="349"/>
      <c r="AF803" s="349"/>
      <c r="AG803" s="350"/>
      <c r="AH803" s="398" t="s">
        <v>768</v>
      </c>
      <c r="AI803" s="399"/>
      <c r="AJ803" s="399"/>
      <c r="AK803" s="399"/>
      <c r="AL803" s="399"/>
      <c r="AM803" s="399"/>
      <c r="AN803" s="399"/>
      <c r="AO803" s="399"/>
      <c r="AP803" s="399"/>
      <c r="AQ803" s="399"/>
      <c r="AR803" s="399"/>
      <c r="AS803" s="399"/>
      <c r="AT803" s="400"/>
      <c r="AU803" s="395">
        <v>10</v>
      </c>
      <c r="AV803" s="396"/>
      <c r="AW803" s="396"/>
      <c r="AX803" s="397"/>
      <c r="AY803">
        <f t="shared" si="115"/>
        <v>2</v>
      </c>
    </row>
    <row r="804" spans="1:51" ht="24.75"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2</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2</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2</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2</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2</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2</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2</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2</v>
      </c>
    </row>
    <row r="812" spans="1:51" ht="24.75" customHeight="1" x14ac:dyDescent="0.15">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20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55</v>
      </c>
      <c r="AV812" s="412"/>
      <c r="AW812" s="412"/>
      <c r="AX812" s="414"/>
      <c r="AY812">
        <f t="shared" si="115"/>
        <v>2</v>
      </c>
    </row>
    <row r="813" spans="1:51" ht="24.75" hidden="1" customHeight="1" x14ac:dyDescent="0.15">
      <c r="A813" s="552"/>
      <c r="B813" s="759"/>
      <c r="C813" s="759"/>
      <c r="D813" s="759"/>
      <c r="E813" s="759"/>
      <c r="F813" s="760"/>
      <c r="G813" s="435" t="s">
        <v>318</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319</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342</v>
      </c>
      <c r="AM839" s="950"/>
      <c r="AN839" s="950"/>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336</v>
      </c>
      <c r="AD844" s="277"/>
      <c r="AE844" s="277"/>
      <c r="AF844" s="277"/>
      <c r="AG844" s="277"/>
      <c r="AH844" s="345" t="s">
        <v>362</v>
      </c>
      <c r="AI844" s="347"/>
      <c r="AJ844" s="347"/>
      <c r="AK844" s="347"/>
      <c r="AL844" s="347" t="s">
        <v>21</v>
      </c>
      <c r="AM844" s="347"/>
      <c r="AN844" s="347"/>
      <c r="AO844" s="422"/>
      <c r="AP844" s="423" t="s">
        <v>298</v>
      </c>
      <c r="AQ844" s="423"/>
      <c r="AR844" s="423"/>
      <c r="AS844" s="423"/>
      <c r="AT844" s="423"/>
      <c r="AU844" s="423"/>
      <c r="AV844" s="423"/>
      <c r="AW844" s="423"/>
      <c r="AX844" s="423"/>
    </row>
    <row r="845" spans="1:51" ht="45" customHeight="1" x14ac:dyDescent="0.15">
      <c r="A845" s="401">
        <v>1</v>
      </c>
      <c r="B845" s="401">
        <v>1</v>
      </c>
      <c r="C845" s="415" t="s">
        <v>770</v>
      </c>
      <c r="D845" s="415"/>
      <c r="E845" s="415"/>
      <c r="F845" s="415"/>
      <c r="G845" s="415"/>
      <c r="H845" s="415"/>
      <c r="I845" s="415"/>
      <c r="J845" s="416">
        <v>6050005002007</v>
      </c>
      <c r="K845" s="417"/>
      <c r="L845" s="417"/>
      <c r="M845" s="417"/>
      <c r="N845" s="417"/>
      <c r="O845" s="417"/>
      <c r="P845" s="317" t="s">
        <v>771</v>
      </c>
      <c r="Q845" s="317"/>
      <c r="R845" s="317"/>
      <c r="S845" s="317"/>
      <c r="T845" s="317"/>
      <c r="U845" s="317"/>
      <c r="V845" s="317"/>
      <c r="W845" s="317"/>
      <c r="X845" s="317"/>
      <c r="Y845" s="318">
        <v>256</v>
      </c>
      <c r="Z845" s="319"/>
      <c r="AA845" s="319"/>
      <c r="AB845" s="320"/>
      <c r="AC845" s="322" t="s">
        <v>374</v>
      </c>
      <c r="AD845" s="323"/>
      <c r="AE845" s="323"/>
      <c r="AF845" s="323"/>
      <c r="AG845" s="323"/>
      <c r="AH845" s="418" t="s">
        <v>714</v>
      </c>
      <c r="AI845" s="419"/>
      <c r="AJ845" s="419"/>
      <c r="AK845" s="419"/>
      <c r="AL845" s="326">
        <v>100</v>
      </c>
      <c r="AM845" s="327"/>
      <c r="AN845" s="327"/>
      <c r="AO845" s="328"/>
      <c r="AP845" s="321" t="s">
        <v>717</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336</v>
      </c>
      <c r="AD877" s="277"/>
      <c r="AE877" s="277"/>
      <c r="AF877" s="277"/>
      <c r="AG877" s="277"/>
      <c r="AH877" s="345" t="s">
        <v>362</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0" customHeight="1" x14ac:dyDescent="0.15">
      <c r="A878" s="401">
        <v>1</v>
      </c>
      <c r="B878" s="401">
        <v>1</v>
      </c>
      <c r="C878" s="415" t="s">
        <v>772</v>
      </c>
      <c r="D878" s="415"/>
      <c r="E878" s="415"/>
      <c r="F878" s="415"/>
      <c r="G878" s="415"/>
      <c r="H878" s="415"/>
      <c r="I878" s="415"/>
      <c r="J878" s="416">
        <v>7010601041419</v>
      </c>
      <c r="K878" s="417"/>
      <c r="L878" s="417"/>
      <c r="M878" s="417"/>
      <c r="N878" s="417"/>
      <c r="O878" s="417"/>
      <c r="P878" s="317" t="s">
        <v>775</v>
      </c>
      <c r="Q878" s="317"/>
      <c r="R878" s="317"/>
      <c r="S878" s="317"/>
      <c r="T878" s="317"/>
      <c r="U878" s="317"/>
      <c r="V878" s="317"/>
      <c r="W878" s="317"/>
      <c r="X878" s="317"/>
      <c r="Y878" s="318">
        <v>78</v>
      </c>
      <c r="Z878" s="319"/>
      <c r="AA878" s="319"/>
      <c r="AB878" s="320"/>
      <c r="AC878" s="322" t="s">
        <v>367</v>
      </c>
      <c r="AD878" s="323"/>
      <c r="AE878" s="323"/>
      <c r="AF878" s="323"/>
      <c r="AG878" s="323"/>
      <c r="AH878" s="418">
        <v>1</v>
      </c>
      <c r="AI878" s="419"/>
      <c r="AJ878" s="419"/>
      <c r="AK878" s="419"/>
      <c r="AL878" s="326">
        <v>98</v>
      </c>
      <c r="AM878" s="327"/>
      <c r="AN878" s="327"/>
      <c r="AO878" s="328"/>
      <c r="AP878" s="321" t="s">
        <v>717</v>
      </c>
      <c r="AQ878" s="321"/>
      <c r="AR878" s="321"/>
      <c r="AS878" s="321"/>
      <c r="AT878" s="321"/>
      <c r="AU878" s="321"/>
      <c r="AV878" s="321"/>
      <c r="AW878" s="321"/>
      <c r="AX878" s="321"/>
      <c r="AY878">
        <f t="shared" si="118"/>
        <v>1</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336</v>
      </c>
      <c r="AD910" s="277"/>
      <c r="AE910" s="277"/>
      <c r="AF910" s="277"/>
      <c r="AG910" s="277"/>
      <c r="AH910" s="345" t="s">
        <v>362</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1</v>
      </c>
    </row>
    <row r="911" spans="1:51" ht="30" customHeight="1" x14ac:dyDescent="0.15">
      <c r="A911" s="401">
        <v>1</v>
      </c>
      <c r="B911" s="401">
        <v>1</v>
      </c>
      <c r="C911" s="420" t="s">
        <v>781</v>
      </c>
      <c r="D911" s="415"/>
      <c r="E911" s="415"/>
      <c r="F911" s="415"/>
      <c r="G911" s="415"/>
      <c r="H911" s="415"/>
      <c r="I911" s="415"/>
      <c r="J911" s="416">
        <v>3080001016530</v>
      </c>
      <c r="K911" s="417"/>
      <c r="L911" s="417"/>
      <c r="M911" s="417"/>
      <c r="N911" s="417"/>
      <c r="O911" s="417"/>
      <c r="P911" s="317" t="s">
        <v>774</v>
      </c>
      <c r="Q911" s="317"/>
      <c r="R911" s="317"/>
      <c r="S911" s="317"/>
      <c r="T911" s="317"/>
      <c r="U911" s="317"/>
      <c r="V911" s="317"/>
      <c r="W911" s="317"/>
      <c r="X911" s="317"/>
      <c r="Y911" s="318">
        <v>20</v>
      </c>
      <c r="Z911" s="319"/>
      <c r="AA911" s="319"/>
      <c r="AB911" s="320"/>
      <c r="AC911" s="322" t="s">
        <v>367</v>
      </c>
      <c r="AD911" s="323"/>
      <c r="AE911" s="323"/>
      <c r="AF911" s="323"/>
      <c r="AG911" s="323"/>
      <c r="AH911" s="418">
        <v>2</v>
      </c>
      <c r="AI911" s="419"/>
      <c r="AJ911" s="419"/>
      <c r="AK911" s="419"/>
      <c r="AL911" s="326">
        <v>72</v>
      </c>
      <c r="AM911" s="327"/>
      <c r="AN911" s="327"/>
      <c r="AO911" s="328"/>
      <c r="AP911" s="321" t="s">
        <v>717</v>
      </c>
      <c r="AQ911" s="321"/>
      <c r="AR911" s="321"/>
      <c r="AS911" s="321"/>
      <c r="AT911" s="321"/>
      <c r="AU911" s="321"/>
      <c r="AV911" s="321"/>
      <c r="AW911" s="321"/>
      <c r="AX911" s="321"/>
      <c r="AY911">
        <f t="shared" si="119"/>
        <v>1</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336</v>
      </c>
      <c r="AD943" s="277"/>
      <c r="AE943" s="277"/>
      <c r="AF943" s="277"/>
      <c r="AG943" s="277"/>
      <c r="AH943" s="345" t="s">
        <v>362</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1</v>
      </c>
    </row>
    <row r="944" spans="1:51" ht="30" customHeight="1" x14ac:dyDescent="0.15">
      <c r="A944" s="401">
        <v>1</v>
      </c>
      <c r="B944" s="401">
        <v>1</v>
      </c>
      <c r="C944" s="420" t="s">
        <v>780</v>
      </c>
      <c r="D944" s="415"/>
      <c r="E944" s="415"/>
      <c r="F944" s="415"/>
      <c r="G944" s="415"/>
      <c r="H944" s="415"/>
      <c r="I944" s="415"/>
      <c r="J944" s="416">
        <v>8011101088255</v>
      </c>
      <c r="K944" s="417"/>
      <c r="L944" s="417"/>
      <c r="M944" s="417"/>
      <c r="N944" s="417"/>
      <c r="O944" s="417"/>
      <c r="P944" s="317" t="s">
        <v>773</v>
      </c>
      <c r="Q944" s="317"/>
      <c r="R944" s="317"/>
      <c r="S944" s="317"/>
      <c r="T944" s="317"/>
      <c r="U944" s="317"/>
      <c r="V944" s="317"/>
      <c r="W944" s="317"/>
      <c r="X944" s="317"/>
      <c r="Y944" s="318">
        <v>55</v>
      </c>
      <c r="Z944" s="319"/>
      <c r="AA944" s="319"/>
      <c r="AB944" s="320"/>
      <c r="AC944" s="322" t="s">
        <v>367</v>
      </c>
      <c r="AD944" s="323"/>
      <c r="AE944" s="323"/>
      <c r="AF944" s="323"/>
      <c r="AG944" s="323"/>
      <c r="AH944" s="418">
        <v>1</v>
      </c>
      <c r="AI944" s="419"/>
      <c r="AJ944" s="419"/>
      <c r="AK944" s="419"/>
      <c r="AL944" s="326">
        <v>100</v>
      </c>
      <c r="AM944" s="327"/>
      <c r="AN944" s="327"/>
      <c r="AO944" s="328"/>
      <c r="AP944" s="321" t="s">
        <v>717</v>
      </c>
      <c r="AQ944" s="321"/>
      <c r="AR944" s="321"/>
      <c r="AS944" s="321"/>
      <c r="AT944" s="321"/>
      <c r="AU944" s="321"/>
      <c r="AV944" s="321"/>
      <c r="AW944" s="321"/>
      <c r="AX944" s="321"/>
      <c r="AY944">
        <f t="shared" si="120"/>
        <v>1</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336</v>
      </c>
      <c r="AD976" s="277"/>
      <c r="AE976" s="277"/>
      <c r="AF976" s="277"/>
      <c r="AG976" s="277"/>
      <c r="AH976" s="345" t="s">
        <v>362</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336</v>
      </c>
      <c r="AD1009" s="277"/>
      <c r="AE1009" s="277"/>
      <c r="AF1009" s="277"/>
      <c r="AG1009" s="277"/>
      <c r="AH1009" s="345" t="s">
        <v>362</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336</v>
      </c>
      <c r="AD1042" s="277"/>
      <c r="AE1042" s="277"/>
      <c r="AF1042" s="277"/>
      <c r="AG1042" s="277"/>
      <c r="AH1042" s="345" t="s">
        <v>362</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336</v>
      </c>
      <c r="AD1075" s="277"/>
      <c r="AE1075" s="277"/>
      <c r="AF1075" s="277"/>
      <c r="AG1075" s="277"/>
      <c r="AH1075" s="345" t="s">
        <v>362</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327</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342</v>
      </c>
      <c r="AM1106" s="952"/>
      <c r="AN1106" s="952"/>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328</v>
      </c>
      <c r="AQ1109" s="423"/>
      <c r="AR1109" s="423"/>
      <c r="AS1109" s="423"/>
      <c r="AT1109" s="423"/>
      <c r="AU1109" s="423"/>
      <c r="AV1109" s="423"/>
      <c r="AW1109" s="423"/>
      <c r="AX1109" s="423"/>
    </row>
    <row r="1110" spans="1:51" ht="30" hidden="1" customHeight="1" x14ac:dyDescent="0.15">
      <c r="A1110" s="401">
        <v>1</v>
      </c>
      <c r="B1110" s="401">
        <v>1</v>
      </c>
      <c r="C1110" s="887"/>
      <c r="D1110" s="887"/>
      <c r="E1110" s="886"/>
      <c r="F1110" s="886"/>
      <c r="G1110" s="886"/>
      <c r="H1110" s="886"/>
      <c r="I1110" s="886"/>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99" max="49" man="1"/>
    <brk id="129" max="49" man="1"/>
    <brk id="189" max="49" man="1"/>
    <brk id="729" max="49" man="1"/>
    <brk id="747" max="49" man="1"/>
    <brk id="839"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E187" sqref="E187:AX18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541</v>
      </c>
      <c r="AA1" s="29" t="s">
        <v>82</v>
      </c>
      <c r="AB1" s="29" t="s">
        <v>542</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406</v>
      </c>
      <c r="AB2" s="94" t="s">
        <v>636</v>
      </c>
      <c r="AC2" s="95" t="s">
        <v>135</v>
      </c>
      <c r="AD2" s="28"/>
      <c r="AE2" s="43" t="s">
        <v>174</v>
      </c>
      <c r="AF2" s="30"/>
      <c r="AG2" s="53" t="s">
        <v>367</v>
      </c>
      <c r="AI2" s="51" t="s">
        <v>401</v>
      </c>
      <c r="AK2" s="51" t="s">
        <v>260</v>
      </c>
      <c r="AM2" s="82"/>
      <c r="AN2" s="82"/>
      <c r="AP2" s="53" t="s">
        <v>367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709</v>
      </c>
      <c r="R3" s="13" t="str">
        <f t="shared" ref="R3:R8" si="3">IF(Q3="","",P3)</f>
        <v>委託・請負</v>
      </c>
      <c r="S3" s="13" t="str">
        <f t="shared" ref="S3:S8" si="4">IF(R3="",S2,IF(S2&lt;&gt;"",CONCATENATE(S2,"、",R3),R3))</f>
        <v>委託・請負</v>
      </c>
      <c r="T3" s="13"/>
      <c r="U3" s="32" t="s">
        <v>668</v>
      </c>
      <c r="W3" s="32" t="s">
        <v>150</v>
      </c>
      <c r="Y3" s="32" t="s">
        <v>69</v>
      </c>
      <c r="Z3" s="32" t="s">
        <v>543</v>
      </c>
      <c r="AA3" s="94" t="s">
        <v>506</v>
      </c>
      <c r="AB3" s="94" t="s">
        <v>637</v>
      </c>
      <c r="AC3" s="95" t="s">
        <v>136</v>
      </c>
      <c r="AD3" s="28"/>
      <c r="AE3" s="43" t="s">
        <v>175</v>
      </c>
      <c r="AF3" s="30"/>
      <c r="AG3" s="53" t="s">
        <v>368</v>
      </c>
      <c r="AI3" s="51" t="s">
        <v>253</v>
      </c>
      <c r="AK3" s="51" t="str">
        <f>CHAR(CODE(AK2)+1)</f>
        <v>B</v>
      </c>
      <c r="AM3" s="82"/>
      <c r="AN3" s="82"/>
      <c r="AP3" s="53" t="s">
        <v>368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669</v>
      </c>
      <c r="W4" s="32" t="s">
        <v>151</v>
      </c>
      <c r="Y4" s="32" t="s">
        <v>413</v>
      </c>
      <c r="Z4" s="32" t="s">
        <v>544</v>
      </c>
      <c r="AA4" s="94" t="s">
        <v>507</v>
      </c>
      <c r="AB4" s="94" t="s">
        <v>638</v>
      </c>
      <c r="AC4" s="94" t="s">
        <v>137</v>
      </c>
      <c r="AD4" s="28"/>
      <c r="AE4" s="43" t="s">
        <v>176</v>
      </c>
      <c r="AF4" s="30"/>
      <c r="AG4" s="53" t="s">
        <v>369</v>
      </c>
      <c r="AI4" s="51" t="s">
        <v>255</v>
      </c>
      <c r="AK4" s="51" t="str">
        <f t="shared" ref="AK4:AK49" si="7">CHAR(CODE(AK3)+1)</f>
        <v>C</v>
      </c>
      <c r="AM4" s="82"/>
      <c r="AN4" s="82"/>
      <c r="AP4" s="53" t="s">
        <v>369</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v>
      </c>
      <c r="T5" s="13"/>
      <c r="W5" s="32" t="s">
        <v>693</v>
      </c>
      <c r="Y5" s="32" t="s">
        <v>414</v>
      </c>
      <c r="Z5" s="32" t="s">
        <v>545</v>
      </c>
      <c r="AA5" s="94" t="s">
        <v>508</v>
      </c>
      <c r="AB5" s="94" t="s">
        <v>639</v>
      </c>
      <c r="AC5" s="94" t="s">
        <v>177</v>
      </c>
      <c r="AD5" s="31"/>
      <c r="AE5" s="43" t="s">
        <v>380</v>
      </c>
      <c r="AF5" s="30"/>
      <c r="AG5" s="53" t="s">
        <v>370</v>
      </c>
      <c r="AI5" s="51" t="s">
        <v>410</v>
      </c>
      <c r="AK5" s="51" t="str">
        <f t="shared" si="7"/>
        <v>D</v>
      </c>
      <c r="AP5" s="53" t="s">
        <v>370</v>
      </c>
    </row>
    <row r="6" spans="1:42" ht="13.5" customHeight="1" x14ac:dyDescent="0.15">
      <c r="A6" s="14" t="s">
        <v>89</v>
      </c>
      <c r="B6" s="15" t="s">
        <v>709</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v>
      </c>
      <c r="T6" s="13"/>
      <c r="U6" s="32" t="s">
        <v>382</v>
      </c>
      <c r="W6" s="32" t="s">
        <v>152</v>
      </c>
      <c r="Y6" s="32" t="s">
        <v>415</v>
      </c>
      <c r="Z6" s="32" t="s">
        <v>546</v>
      </c>
      <c r="AA6" s="94" t="s">
        <v>509</v>
      </c>
      <c r="AB6" s="94" t="s">
        <v>640</v>
      </c>
      <c r="AC6" s="94" t="s">
        <v>138</v>
      </c>
      <c r="AD6" s="31"/>
      <c r="AE6" s="43" t="s">
        <v>377</v>
      </c>
      <c r="AF6" s="30"/>
      <c r="AG6" s="53" t="s">
        <v>371</v>
      </c>
      <c r="AI6" s="51" t="s">
        <v>411</v>
      </c>
      <c r="AK6" s="51" t="str">
        <f>CHAR(CODE(AK5)+1)</f>
        <v>E</v>
      </c>
      <c r="AP6" s="53" t="s">
        <v>371</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v>
      </c>
      <c r="T7" s="13"/>
      <c r="U7" s="32"/>
      <c r="W7" s="32" t="s">
        <v>153</v>
      </c>
      <c r="Y7" s="32" t="s">
        <v>416</v>
      </c>
      <c r="Z7" s="32" t="s">
        <v>547</v>
      </c>
      <c r="AA7" s="94" t="s">
        <v>510</v>
      </c>
      <c r="AB7" s="94" t="s">
        <v>641</v>
      </c>
      <c r="AC7" s="31"/>
      <c r="AD7" s="31"/>
      <c r="AE7" s="32" t="s">
        <v>138</v>
      </c>
      <c r="AF7" s="30"/>
      <c r="AG7" s="53" t="s">
        <v>372</v>
      </c>
      <c r="AH7" s="85"/>
      <c r="AI7" s="53" t="s">
        <v>395</v>
      </c>
      <c r="AK7" s="51" t="str">
        <f>CHAR(CODE(AK6)+1)</f>
        <v>F</v>
      </c>
      <c r="AP7" s="53" t="s">
        <v>372</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v>
      </c>
      <c r="T8" s="13"/>
      <c r="U8" s="32" t="s">
        <v>408</v>
      </c>
      <c r="W8" s="32" t="s">
        <v>154</v>
      </c>
      <c r="Y8" s="32" t="s">
        <v>417</v>
      </c>
      <c r="Z8" s="32" t="s">
        <v>548</v>
      </c>
      <c r="AA8" s="94" t="s">
        <v>511</v>
      </c>
      <c r="AB8" s="94" t="s">
        <v>642</v>
      </c>
      <c r="AC8" s="31"/>
      <c r="AD8" s="31"/>
      <c r="AE8" s="31"/>
      <c r="AF8" s="30"/>
      <c r="AG8" s="53" t="s">
        <v>373</v>
      </c>
      <c r="AI8" s="51" t="s">
        <v>396</v>
      </c>
      <c r="AK8" s="51" t="str">
        <f t="shared" si="7"/>
        <v>G</v>
      </c>
      <c r="AP8" s="53" t="s">
        <v>373</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
      </c>
      <c r="K9" s="14" t="s">
        <v>110</v>
      </c>
      <c r="L9" s="15" t="s">
        <v>709</v>
      </c>
      <c r="M9" s="13" t="str">
        <f t="shared" si="2"/>
        <v>エネルギー対策</v>
      </c>
      <c r="N9" s="13" t="str">
        <f t="shared" si="6"/>
        <v>エネルギー対策</v>
      </c>
      <c r="O9" s="13"/>
      <c r="P9" s="13"/>
      <c r="Q9" s="19"/>
      <c r="T9" s="13"/>
      <c r="U9" s="32" t="s">
        <v>409</v>
      </c>
      <c r="W9" s="32" t="s">
        <v>155</v>
      </c>
      <c r="Y9" s="32" t="s">
        <v>418</v>
      </c>
      <c r="Z9" s="32" t="s">
        <v>549</v>
      </c>
      <c r="AA9" s="94" t="s">
        <v>512</v>
      </c>
      <c r="AB9" s="94" t="s">
        <v>643</v>
      </c>
      <c r="AC9" s="31"/>
      <c r="AD9" s="31"/>
      <c r="AE9" s="31"/>
      <c r="AF9" s="30"/>
      <c r="AG9" s="53" t="s">
        <v>374</v>
      </c>
      <c r="AI9" s="81"/>
      <c r="AK9" s="51" t="str">
        <f t="shared" si="7"/>
        <v>H</v>
      </c>
      <c r="AP9" s="53" t="s">
        <v>374</v>
      </c>
    </row>
    <row r="10" spans="1:42" ht="13.5" customHeight="1" x14ac:dyDescent="0.15">
      <c r="A10" s="14" t="s">
        <v>325</v>
      </c>
      <c r="B10" s="15"/>
      <c r="C10" s="13" t="str">
        <f t="shared" si="0"/>
        <v/>
      </c>
      <c r="D10" s="13" t="str">
        <f t="shared" si="8"/>
        <v>科学技術・イノベーション</v>
      </c>
      <c r="F10" s="18" t="s">
        <v>117</v>
      </c>
      <c r="G10" s="17"/>
      <c r="H10" s="13" t="str">
        <f t="shared" si="1"/>
        <v/>
      </c>
      <c r="I10" s="13" t="str">
        <f t="shared" si="5"/>
        <v/>
      </c>
      <c r="K10" s="14" t="s">
        <v>329</v>
      </c>
      <c r="L10" s="15"/>
      <c r="M10" s="13" t="str">
        <f t="shared" si="2"/>
        <v/>
      </c>
      <c r="N10" s="13" t="str">
        <f t="shared" si="6"/>
        <v>エネルギー対策</v>
      </c>
      <c r="O10" s="13"/>
      <c r="P10" s="13" t="str">
        <f>S8</f>
        <v>委託・請負</v>
      </c>
      <c r="Q10" s="19"/>
      <c r="T10" s="13"/>
      <c r="W10" s="32" t="s">
        <v>156</v>
      </c>
      <c r="Y10" s="32" t="s">
        <v>419</v>
      </c>
      <c r="Z10" s="32" t="s">
        <v>550</v>
      </c>
      <c r="AA10" s="94" t="s">
        <v>513</v>
      </c>
      <c r="AB10" s="94" t="s">
        <v>644</v>
      </c>
      <c r="AC10" s="31"/>
      <c r="AD10" s="31"/>
      <c r="AE10" s="31"/>
      <c r="AF10" s="30"/>
      <c r="AG10" s="53" t="s">
        <v>357</v>
      </c>
      <c r="AK10" s="51" t="str">
        <f t="shared" si="7"/>
        <v>I</v>
      </c>
      <c r="AP10" s="51" t="s">
        <v>355</v>
      </c>
    </row>
    <row r="11" spans="1:42" ht="13.5" customHeight="1" x14ac:dyDescent="0.15">
      <c r="A11" s="14" t="s">
        <v>93</v>
      </c>
      <c r="B11" s="15"/>
      <c r="C11" s="13" t="str">
        <f t="shared" si="0"/>
        <v/>
      </c>
      <c r="D11" s="13" t="str">
        <f t="shared" si="8"/>
        <v>科学技術・イノベーション</v>
      </c>
      <c r="F11" s="18" t="s">
        <v>118</v>
      </c>
      <c r="G11" s="17" t="s">
        <v>709</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420</v>
      </c>
      <c r="Z11" s="32" t="s">
        <v>551</v>
      </c>
      <c r="AA11" s="94" t="s">
        <v>514</v>
      </c>
      <c r="AB11" s="94" t="s">
        <v>645</v>
      </c>
      <c r="AC11" s="31"/>
      <c r="AD11" s="31"/>
      <c r="AE11" s="31"/>
      <c r="AF11" s="30"/>
      <c r="AG11" s="51" t="s">
        <v>360</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U12" s="29" t="s">
        <v>670</v>
      </c>
      <c r="W12" s="32" t="s">
        <v>158</v>
      </c>
      <c r="Y12" s="32" t="s">
        <v>421</v>
      </c>
      <c r="Z12" s="32" t="s">
        <v>552</v>
      </c>
      <c r="AA12" s="94" t="s">
        <v>515</v>
      </c>
      <c r="AB12" s="94" t="s">
        <v>646</v>
      </c>
      <c r="AC12" s="31"/>
      <c r="AD12" s="31"/>
      <c r="AE12" s="31"/>
      <c r="AF12" s="30"/>
      <c r="AG12" s="51" t="s">
        <v>358</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U13" s="32" t="s">
        <v>178</v>
      </c>
      <c r="W13" s="32" t="s">
        <v>159</v>
      </c>
      <c r="Y13" s="32" t="s">
        <v>422</v>
      </c>
      <c r="Z13" s="32" t="s">
        <v>553</v>
      </c>
      <c r="AA13" s="94" t="s">
        <v>516</v>
      </c>
      <c r="AB13" s="94" t="s">
        <v>647</v>
      </c>
      <c r="AC13" s="31"/>
      <c r="AD13" s="31"/>
      <c r="AE13" s="31"/>
      <c r="AF13" s="30"/>
      <c r="AG13" s="51" t="s">
        <v>359</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U14" s="32" t="s">
        <v>671</v>
      </c>
      <c r="W14" s="32" t="s">
        <v>160</v>
      </c>
      <c r="Y14" s="32" t="s">
        <v>423</v>
      </c>
      <c r="Z14" s="32" t="s">
        <v>554</v>
      </c>
      <c r="AA14" s="94" t="s">
        <v>517</v>
      </c>
      <c r="AB14" s="94" t="s">
        <v>648</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U15" s="32" t="s">
        <v>672</v>
      </c>
      <c r="W15" s="32" t="s">
        <v>161</v>
      </c>
      <c r="Y15" s="32" t="s">
        <v>424</v>
      </c>
      <c r="Z15" s="32" t="s">
        <v>555</v>
      </c>
      <c r="AA15" s="94" t="s">
        <v>518</v>
      </c>
      <c r="AB15" s="94" t="s">
        <v>649</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U16" s="32" t="s">
        <v>673</v>
      </c>
      <c r="W16" s="32" t="s">
        <v>162</v>
      </c>
      <c r="Y16" s="32" t="s">
        <v>425</v>
      </c>
      <c r="Z16" s="32" t="s">
        <v>556</v>
      </c>
      <c r="AA16" s="94" t="s">
        <v>519</v>
      </c>
      <c r="AB16" s="94" t="s">
        <v>650</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U17" s="32" t="s">
        <v>674</v>
      </c>
      <c r="W17" s="32" t="s">
        <v>163</v>
      </c>
      <c r="Y17" s="32" t="s">
        <v>426</v>
      </c>
      <c r="Z17" s="32" t="s">
        <v>557</v>
      </c>
      <c r="AA17" s="94" t="s">
        <v>520</v>
      </c>
      <c r="AB17" s="94" t="s">
        <v>651</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U18" s="32" t="s">
        <v>675</v>
      </c>
      <c r="W18" s="32" t="s">
        <v>164</v>
      </c>
      <c r="Y18" s="32" t="s">
        <v>427</v>
      </c>
      <c r="Z18" s="32" t="s">
        <v>558</v>
      </c>
      <c r="AA18" s="94" t="s">
        <v>521</v>
      </c>
      <c r="AB18" s="94" t="s">
        <v>652</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U19" s="32" t="s">
        <v>676</v>
      </c>
      <c r="W19" s="32" t="s">
        <v>165</v>
      </c>
      <c r="Y19" s="32" t="s">
        <v>428</v>
      </c>
      <c r="Z19" s="32" t="s">
        <v>559</v>
      </c>
      <c r="AA19" s="94" t="s">
        <v>522</v>
      </c>
      <c r="AB19" s="94" t="s">
        <v>653</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エネルギー対策特別会計電源開発促進勘定</v>
      </c>
      <c r="K20" s="13"/>
      <c r="L20" s="13"/>
      <c r="O20" s="13"/>
      <c r="P20" s="13"/>
      <c r="Q20" s="19"/>
      <c r="T20" s="13"/>
      <c r="U20" s="32" t="s">
        <v>677</v>
      </c>
      <c r="W20" s="32" t="s">
        <v>166</v>
      </c>
      <c r="Y20" s="32" t="s">
        <v>429</v>
      </c>
      <c r="Z20" s="32" t="s">
        <v>560</v>
      </c>
      <c r="AA20" s="94" t="s">
        <v>523</v>
      </c>
      <c r="AB20" s="94" t="s">
        <v>654</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U21" s="32" t="s">
        <v>678</v>
      </c>
      <c r="W21" s="32" t="s">
        <v>167</v>
      </c>
      <c r="Y21" s="32" t="s">
        <v>430</v>
      </c>
      <c r="Z21" s="32" t="s">
        <v>561</v>
      </c>
      <c r="AA21" s="94" t="s">
        <v>524</v>
      </c>
      <c r="AB21" s="94" t="s">
        <v>655</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U22" s="32" t="s">
        <v>679</v>
      </c>
      <c r="W22" s="32" t="s">
        <v>168</v>
      </c>
      <c r="Y22" s="32" t="s">
        <v>431</v>
      </c>
      <c r="Z22" s="32" t="s">
        <v>562</v>
      </c>
      <c r="AA22" s="94" t="s">
        <v>525</v>
      </c>
      <c r="AB22" s="94" t="s">
        <v>656</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U23" s="32" t="s">
        <v>680</v>
      </c>
      <c r="W23" s="32" t="s">
        <v>696</v>
      </c>
      <c r="Y23" s="32" t="s">
        <v>432</v>
      </c>
      <c r="Z23" s="32" t="s">
        <v>563</v>
      </c>
      <c r="AA23" s="94" t="s">
        <v>526</v>
      </c>
      <c r="AB23" s="94" t="s">
        <v>657</v>
      </c>
      <c r="AC23" s="31"/>
      <c r="AD23" s="31"/>
      <c r="AE23" s="31"/>
      <c r="AF23" s="30"/>
      <c r="AK23" s="51" t="str">
        <f t="shared" si="7"/>
        <v>V</v>
      </c>
    </row>
    <row r="24" spans="1:37" ht="13.5" customHeight="1" x14ac:dyDescent="0.15">
      <c r="A24" s="88" t="s">
        <v>399</v>
      </c>
      <c r="B24" s="15"/>
      <c r="C24" s="13" t="str">
        <f t="shared" si="9"/>
        <v/>
      </c>
      <c r="D24" s="13" t="str">
        <f>IF(C24="",D23,IF(D23&lt;&gt;"",CONCATENATE(D23,"、",C24),C24))</f>
        <v>科学技術・イノベーション</v>
      </c>
      <c r="F24" s="18" t="s">
        <v>404</v>
      </c>
      <c r="G24" s="17"/>
      <c r="H24" s="13" t="str">
        <f t="shared" si="1"/>
        <v/>
      </c>
      <c r="I24" s="13" t="str">
        <f t="shared" si="5"/>
        <v>エネルギー対策特別会計電源開発促進勘定</v>
      </c>
      <c r="K24" s="13"/>
      <c r="L24" s="13"/>
      <c r="O24" s="13"/>
      <c r="P24" s="13"/>
      <c r="Q24" s="19"/>
      <c r="T24" s="13"/>
      <c r="U24" s="32" t="s">
        <v>681</v>
      </c>
      <c r="Y24" s="32" t="s">
        <v>433</v>
      </c>
      <c r="Z24" s="32" t="s">
        <v>564</v>
      </c>
      <c r="AA24" s="94" t="s">
        <v>527</v>
      </c>
      <c r="AB24" s="94" t="s">
        <v>658</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エネルギー対策特別会計電源開発促進勘定</v>
      </c>
      <c r="K25" s="13"/>
      <c r="L25" s="13"/>
      <c r="O25" s="13"/>
      <c r="P25" s="13"/>
      <c r="Q25" s="19"/>
      <c r="T25" s="13"/>
      <c r="U25" s="32" t="s">
        <v>682</v>
      </c>
      <c r="Y25" s="32" t="s">
        <v>434</v>
      </c>
      <c r="Z25" s="32" t="s">
        <v>565</v>
      </c>
      <c r="AA25" s="94" t="s">
        <v>528</v>
      </c>
      <c r="AB25" s="94" t="s">
        <v>659</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エネルギー対策特別会計電源開発促進勘定</v>
      </c>
      <c r="K26" s="13"/>
      <c r="L26" s="13"/>
      <c r="O26" s="13"/>
      <c r="P26" s="13"/>
      <c r="Q26" s="19"/>
      <c r="T26" s="13"/>
      <c r="U26" s="32" t="s">
        <v>683</v>
      </c>
      <c r="Y26" s="32" t="s">
        <v>435</v>
      </c>
      <c r="Z26" s="32" t="s">
        <v>566</v>
      </c>
      <c r="AA26" s="94" t="s">
        <v>529</v>
      </c>
      <c r="AB26" s="94" t="s">
        <v>660</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U27" s="32" t="s">
        <v>684</v>
      </c>
      <c r="Y27" s="32" t="s">
        <v>436</v>
      </c>
      <c r="Z27" s="32" t="s">
        <v>567</v>
      </c>
      <c r="AA27" s="94" t="s">
        <v>530</v>
      </c>
      <c r="AB27" s="94" t="s">
        <v>661</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U28" s="32" t="s">
        <v>685</v>
      </c>
      <c r="Y28" s="32" t="s">
        <v>437</v>
      </c>
      <c r="Z28" s="32" t="s">
        <v>568</v>
      </c>
      <c r="AA28" s="94" t="s">
        <v>531</v>
      </c>
      <c r="AB28" s="94" t="s">
        <v>662</v>
      </c>
      <c r="AC28" s="31"/>
      <c r="AD28" s="31"/>
      <c r="AE28" s="31"/>
      <c r="AF28" s="30"/>
      <c r="AK28" s="51" t="s">
        <v>261</v>
      </c>
    </row>
    <row r="29" spans="1:37" ht="13.5" customHeight="1" x14ac:dyDescent="0.15">
      <c r="A29" s="13"/>
      <c r="B29" s="13"/>
      <c r="F29" s="18" t="s">
        <v>302</v>
      </c>
      <c r="G29" s="17"/>
      <c r="H29" s="13" t="str">
        <f t="shared" si="1"/>
        <v/>
      </c>
      <c r="I29" s="13" t="str">
        <f t="shared" si="5"/>
        <v>エネルギー対策特別会計電源開発促進勘定</v>
      </c>
      <c r="K29" s="13"/>
      <c r="L29" s="13"/>
      <c r="O29" s="13"/>
      <c r="P29" s="13"/>
      <c r="Q29" s="19"/>
      <c r="T29" s="13"/>
      <c r="U29" s="32" t="s">
        <v>686</v>
      </c>
      <c r="Y29" s="32" t="s">
        <v>438</v>
      </c>
      <c r="Z29" s="32" t="s">
        <v>569</v>
      </c>
      <c r="AA29" s="94" t="s">
        <v>532</v>
      </c>
      <c r="AB29" s="94" t="s">
        <v>663</v>
      </c>
      <c r="AC29" s="31"/>
      <c r="AD29" s="31"/>
      <c r="AE29" s="31"/>
      <c r="AF29" s="30"/>
      <c r="AK29" s="51" t="str">
        <f t="shared" si="7"/>
        <v>b</v>
      </c>
    </row>
    <row r="30" spans="1:37" ht="13.5" customHeight="1" x14ac:dyDescent="0.15">
      <c r="A30" s="13"/>
      <c r="B30" s="13"/>
      <c r="F30" s="18" t="s">
        <v>303</v>
      </c>
      <c r="G30" s="17"/>
      <c r="H30" s="13" t="str">
        <f t="shared" si="1"/>
        <v/>
      </c>
      <c r="I30" s="13" t="str">
        <f t="shared" si="5"/>
        <v>エネルギー対策特別会計電源開発促進勘定</v>
      </c>
      <c r="K30" s="13"/>
      <c r="L30" s="13"/>
      <c r="O30" s="13"/>
      <c r="P30" s="13"/>
      <c r="Q30" s="19"/>
      <c r="T30" s="13"/>
      <c r="U30" s="32" t="s">
        <v>687</v>
      </c>
      <c r="Y30" s="32" t="s">
        <v>439</v>
      </c>
      <c r="Z30" s="32" t="s">
        <v>570</v>
      </c>
      <c r="AA30" s="94" t="s">
        <v>533</v>
      </c>
      <c r="AB30" s="94" t="s">
        <v>664</v>
      </c>
      <c r="AC30" s="31"/>
      <c r="AD30" s="31"/>
      <c r="AE30" s="31"/>
      <c r="AF30" s="30"/>
      <c r="AK30" s="51" t="str">
        <f t="shared" si="7"/>
        <v>c</v>
      </c>
    </row>
    <row r="31" spans="1:37" ht="13.5" customHeight="1" x14ac:dyDescent="0.15">
      <c r="A31" s="13"/>
      <c r="B31" s="13"/>
      <c r="F31" s="18" t="s">
        <v>304</v>
      </c>
      <c r="G31" s="17"/>
      <c r="H31" s="13" t="str">
        <f t="shared" si="1"/>
        <v/>
      </c>
      <c r="I31" s="13" t="str">
        <f t="shared" si="5"/>
        <v>エネルギー対策特別会計電源開発促進勘定</v>
      </c>
      <c r="K31" s="13"/>
      <c r="L31" s="13"/>
      <c r="O31" s="13"/>
      <c r="P31" s="13"/>
      <c r="Q31" s="19"/>
      <c r="T31" s="13"/>
      <c r="U31" s="32" t="s">
        <v>688</v>
      </c>
      <c r="Y31" s="32" t="s">
        <v>440</v>
      </c>
      <c r="Z31" s="32" t="s">
        <v>571</v>
      </c>
      <c r="AA31" s="94" t="s">
        <v>534</v>
      </c>
      <c r="AB31" s="94" t="s">
        <v>665</v>
      </c>
      <c r="AC31" s="31"/>
      <c r="AD31" s="31"/>
      <c r="AE31" s="31"/>
      <c r="AF31" s="30"/>
      <c r="AK31" s="51" t="str">
        <f t="shared" si="7"/>
        <v>d</v>
      </c>
    </row>
    <row r="32" spans="1:37" ht="13.5" customHeight="1" x14ac:dyDescent="0.15">
      <c r="A32" s="13"/>
      <c r="B32" s="13"/>
      <c r="F32" s="18" t="s">
        <v>305</v>
      </c>
      <c r="G32" s="17"/>
      <c r="H32" s="13" t="str">
        <f t="shared" si="1"/>
        <v/>
      </c>
      <c r="I32" s="13" t="str">
        <f t="shared" si="5"/>
        <v>エネルギー対策特別会計電源開発促進勘定</v>
      </c>
      <c r="K32" s="13"/>
      <c r="L32" s="13"/>
      <c r="O32" s="13"/>
      <c r="P32" s="13"/>
      <c r="Q32" s="19"/>
      <c r="T32" s="13"/>
      <c r="U32" s="32" t="s">
        <v>689</v>
      </c>
      <c r="Y32" s="32" t="s">
        <v>441</v>
      </c>
      <c r="Z32" s="32" t="s">
        <v>572</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エネルギー対策特別会計電源開発促進勘定</v>
      </c>
      <c r="K33" s="13"/>
      <c r="L33" s="13"/>
      <c r="O33" s="13"/>
      <c r="P33" s="13"/>
      <c r="Q33" s="19"/>
      <c r="T33" s="13"/>
      <c r="U33" s="32" t="s">
        <v>690</v>
      </c>
      <c r="Y33" s="32" t="s">
        <v>442</v>
      </c>
      <c r="Z33" s="32" t="s">
        <v>573</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エネルギー対策特別会計電源開発促進勘定</v>
      </c>
      <c r="K34" s="13"/>
      <c r="L34" s="13"/>
      <c r="O34" s="13"/>
      <c r="P34" s="13"/>
      <c r="Q34" s="19"/>
      <c r="T34" s="13"/>
      <c r="U34" s="32" t="s">
        <v>691</v>
      </c>
      <c r="Y34" s="32" t="s">
        <v>443</v>
      </c>
      <c r="Z34" s="32" t="s">
        <v>574</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エネルギー対策特別会計電源開発促進勘定</v>
      </c>
      <c r="K35" s="13"/>
      <c r="L35" s="13"/>
      <c r="O35" s="13"/>
      <c r="P35" s="13"/>
      <c r="Q35" s="19"/>
      <c r="T35" s="13"/>
      <c r="Y35" s="32" t="s">
        <v>444</v>
      </c>
      <c r="Z35" s="32" t="s">
        <v>575</v>
      </c>
      <c r="AC35" s="31"/>
      <c r="AF35" s="30"/>
      <c r="AK35" s="51" t="str">
        <f t="shared" si="7"/>
        <v>h</v>
      </c>
    </row>
    <row r="36" spans="1:37" ht="13.5" customHeight="1" x14ac:dyDescent="0.15">
      <c r="A36" s="13"/>
      <c r="B36" s="13"/>
      <c r="F36" s="18" t="s">
        <v>309</v>
      </c>
      <c r="G36" s="17"/>
      <c r="H36" s="13" t="str">
        <f t="shared" si="1"/>
        <v/>
      </c>
      <c r="I36" s="13" t="str">
        <f t="shared" si="5"/>
        <v>エネルギー対策特別会計電源開発促進勘定</v>
      </c>
      <c r="K36" s="13"/>
      <c r="L36" s="13"/>
      <c r="O36" s="13"/>
      <c r="P36" s="13"/>
      <c r="Q36" s="19"/>
      <c r="T36" s="13"/>
      <c r="U36" s="32" t="s">
        <v>692</v>
      </c>
      <c r="Y36" s="32" t="s">
        <v>445</v>
      </c>
      <c r="Z36" s="32" t="s">
        <v>576</v>
      </c>
      <c r="AF36" s="30"/>
      <c r="AK36" s="51"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U37" s="32"/>
      <c r="Y37" s="32" t="s">
        <v>446</v>
      </c>
      <c r="Z37" s="32" t="s">
        <v>577</v>
      </c>
      <c r="AF37" s="30"/>
      <c r="AK37" s="51" t="str">
        <f t="shared" si="7"/>
        <v>j</v>
      </c>
    </row>
    <row r="38" spans="1:37" x14ac:dyDescent="0.15">
      <c r="A38" s="13"/>
      <c r="B38" s="13"/>
      <c r="F38" s="13"/>
      <c r="G38" s="19"/>
      <c r="K38" s="13"/>
      <c r="L38" s="13"/>
      <c r="O38" s="13"/>
      <c r="P38" s="13"/>
      <c r="Q38" s="19"/>
      <c r="T38" s="13"/>
      <c r="U38" s="32" t="s">
        <v>383</v>
      </c>
      <c r="Y38" s="32" t="s">
        <v>447</v>
      </c>
      <c r="Z38" s="32" t="s">
        <v>578</v>
      </c>
      <c r="AF38" s="30"/>
      <c r="AK38" s="51" t="str">
        <f t="shared" si="7"/>
        <v>k</v>
      </c>
    </row>
    <row r="39" spans="1:37" x14ac:dyDescent="0.15">
      <c r="A39" s="13"/>
      <c r="B39" s="13"/>
      <c r="F39" s="13" t="str">
        <f>I37</f>
        <v>エネルギー対策特別会計電源開発促進勘定</v>
      </c>
      <c r="G39" s="19"/>
      <c r="K39" s="13"/>
      <c r="L39" s="13"/>
      <c r="O39" s="13"/>
      <c r="P39" s="13"/>
      <c r="Q39" s="19"/>
      <c r="T39" s="13"/>
      <c r="U39" s="32" t="s">
        <v>393</v>
      </c>
      <c r="Y39" s="32" t="s">
        <v>448</v>
      </c>
      <c r="Z39" s="32" t="s">
        <v>579</v>
      </c>
      <c r="AF39" s="30"/>
      <c r="AK39" s="51" t="str">
        <f t="shared" si="7"/>
        <v>l</v>
      </c>
    </row>
    <row r="40" spans="1:37" x14ac:dyDescent="0.15">
      <c r="A40" s="13"/>
      <c r="B40" s="13"/>
      <c r="F40" s="13"/>
      <c r="G40" s="19"/>
      <c r="K40" s="13"/>
      <c r="L40" s="13"/>
      <c r="O40" s="13"/>
      <c r="P40" s="13"/>
      <c r="Q40" s="19"/>
      <c r="T40" s="13"/>
      <c r="Y40" s="32" t="s">
        <v>449</v>
      </c>
      <c r="Z40" s="32" t="s">
        <v>580</v>
      </c>
      <c r="AF40" s="30"/>
      <c r="AK40" s="51" t="str">
        <f t="shared" si="7"/>
        <v>m</v>
      </c>
    </row>
    <row r="41" spans="1:37" x14ac:dyDescent="0.15">
      <c r="A41" s="13"/>
      <c r="B41" s="13"/>
      <c r="F41" s="13"/>
      <c r="G41" s="19"/>
      <c r="K41" s="13"/>
      <c r="L41" s="13"/>
      <c r="O41" s="13"/>
      <c r="P41" s="13"/>
      <c r="Q41" s="19"/>
      <c r="T41" s="13"/>
      <c r="Y41" s="32" t="s">
        <v>450</v>
      </c>
      <c r="Z41" s="32" t="s">
        <v>581</v>
      </c>
      <c r="AF41" s="30"/>
      <c r="AK41" s="51" t="str">
        <f t="shared" si="7"/>
        <v>n</v>
      </c>
    </row>
    <row r="42" spans="1:37" x14ac:dyDescent="0.15">
      <c r="A42" s="13"/>
      <c r="B42" s="13"/>
      <c r="F42" s="13"/>
      <c r="G42" s="19"/>
      <c r="K42" s="13"/>
      <c r="L42" s="13"/>
      <c r="O42" s="13"/>
      <c r="P42" s="13"/>
      <c r="Q42" s="19"/>
      <c r="T42" s="13"/>
      <c r="Y42" s="32" t="s">
        <v>451</v>
      </c>
      <c r="Z42" s="32" t="s">
        <v>582</v>
      </c>
      <c r="AF42" s="30"/>
      <c r="AK42" s="51" t="str">
        <f t="shared" si="7"/>
        <v>o</v>
      </c>
    </row>
    <row r="43" spans="1:37" x14ac:dyDescent="0.15">
      <c r="A43" s="13"/>
      <c r="B43" s="13"/>
      <c r="F43" s="13"/>
      <c r="G43" s="19"/>
      <c r="K43" s="13"/>
      <c r="L43" s="13"/>
      <c r="O43" s="13"/>
      <c r="P43" s="13"/>
      <c r="Q43" s="19"/>
      <c r="T43" s="13"/>
      <c r="Y43" s="32" t="s">
        <v>452</v>
      </c>
      <c r="Z43" s="32" t="s">
        <v>583</v>
      </c>
      <c r="AF43" s="30"/>
      <c r="AK43" s="51" t="str">
        <f t="shared" si="7"/>
        <v>p</v>
      </c>
    </row>
    <row r="44" spans="1:37" x14ac:dyDescent="0.15">
      <c r="A44" s="13"/>
      <c r="B44" s="13"/>
      <c r="F44" s="13"/>
      <c r="G44" s="19"/>
      <c r="K44" s="13"/>
      <c r="L44" s="13"/>
      <c r="O44" s="13"/>
      <c r="P44" s="13"/>
      <c r="Q44" s="19"/>
      <c r="T44" s="13"/>
      <c r="Y44" s="32" t="s">
        <v>453</v>
      </c>
      <c r="Z44" s="32" t="s">
        <v>584</v>
      </c>
      <c r="AF44" s="30"/>
      <c r="AK44" s="51" t="str">
        <f t="shared" si="7"/>
        <v>q</v>
      </c>
    </row>
    <row r="45" spans="1:37" x14ac:dyDescent="0.15">
      <c r="A45" s="13"/>
      <c r="B45" s="13"/>
      <c r="F45" s="13"/>
      <c r="G45" s="19"/>
      <c r="K45" s="13"/>
      <c r="L45" s="13"/>
      <c r="O45" s="13"/>
      <c r="P45" s="13"/>
      <c r="Q45" s="19"/>
      <c r="T45" s="13"/>
      <c r="Y45" s="32" t="s">
        <v>454</v>
      </c>
      <c r="Z45" s="32" t="s">
        <v>585</v>
      </c>
      <c r="AF45" s="30"/>
      <c r="AK45" s="51" t="str">
        <f t="shared" si="7"/>
        <v>r</v>
      </c>
    </row>
    <row r="46" spans="1:37" x14ac:dyDescent="0.15">
      <c r="A46" s="13"/>
      <c r="B46" s="13"/>
      <c r="F46" s="13"/>
      <c r="G46" s="19"/>
      <c r="K46" s="13"/>
      <c r="L46" s="13"/>
      <c r="O46" s="13"/>
      <c r="P46" s="13"/>
      <c r="Q46" s="19"/>
      <c r="T46" s="13"/>
      <c r="Y46" s="32" t="s">
        <v>455</v>
      </c>
      <c r="Z46" s="32" t="s">
        <v>586</v>
      </c>
      <c r="AF46" s="30"/>
      <c r="AK46" s="51" t="str">
        <f t="shared" si="7"/>
        <v>s</v>
      </c>
    </row>
    <row r="47" spans="1:37" x14ac:dyDescent="0.15">
      <c r="A47" s="13"/>
      <c r="B47" s="13"/>
      <c r="F47" s="13"/>
      <c r="G47" s="19"/>
      <c r="K47" s="13"/>
      <c r="L47" s="13"/>
      <c r="O47" s="13"/>
      <c r="P47" s="13"/>
      <c r="Q47" s="19"/>
      <c r="T47" s="13"/>
      <c r="Y47" s="32" t="s">
        <v>456</v>
      </c>
      <c r="Z47" s="32" t="s">
        <v>587</v>
      </c>
      <c r="AF47" s="30"/>
      <c r="AK47" s="51" t="str">
        <f t="shared" si="7"/>
        <v>t</v>
      </c>
    </row>
    <row r="48" spans="1:37" x14ac:dyDescent="0.15">
      <c r="A48" s="13"/>
      <c r="B48" s="13"/>
      <c r="F48" s="13"/>
      <c r="G48" s="19"/>
      <c r="K48" s="13"/>
      <c r="L48" s="13"/>
      <c r="O48" s="13"/>
      <c r="P48" s="13"/>
      <c r="Q48" s="19"/>
      <c r="T48" s="13"/>
      <c r="Y48" s="32" t="s">
        <v>457</v>
      </c>
      <c r="Z48" s="32" t="s">
        <v>588</v>
      </c>
      <c r="AF48" s="30"/>
      <c r="AK48" s="51" t="str">
        <f t="shared" si="7"/>
        <v>u</v>
      </c>
    </row>
    <row r="49" spans="1:37" x14ac:dyDescent="0.15">
      <c r="A49" s="13"/>
      <c r="B49" s="13"/>
      <c r="F49" s="13"/>
      <c r="G49" s="19"/>
      <c r="K49" s="13"/>
      <c r="L49" s="13"/>
      <c r="O49" s="13"/>
      <c r="P49" s="13"/>
      <c r="Q49" s="19"/>
      <c r="T49" s="13"/>
      <c r="Y49" s="32" t="s">
        <v>458</v>
      </c>
      <c r="Z49" s="32" t="s">
        <v>589</v>
      </c>
      <c r="AF49" s="30"/>
      <c r="AK49" s="51" t="str">
        <f t="shared" si="7"/>
        <v>v</v>
      </c>
    </row>
    <row r="50" spans="1:37" x14ac:dyDescent="0.15">
      <c r="A50" s="13"/>
      <c r="B50" s="13"/>
      <c r="F50" s="13"/>
      <c r="G50" s="19"/>
      <c r="K50" s="13"/>
      <c r="L50" s="13"/>
      <c r="O50" s="13"/>
      <c r="P50" s="13"/>
      <c r="Q50" s="19"/>
      <c r="T50" s="13"/>
      <c r="Y50" s="32" t="s">
        <v>459</v>
      </c>
      <c r="Z50" s="32" t="s">
        <v>590</v>
      </c>
      <c r="AF50" s="30"/>
    </row>
    <row r="51" spans="1:37" x14ac:dyDescent="0.15">
      <c r="A51" s="13"/>
      <c r="B51" s="13"/>
      <c r="F51" s="13"/>
      <c r="G51" s="19"/>
      <c r="K51" s="13"/>
      <c r="L51" s="13"/>
      <c r="O51" s="13"/>
      <c r="P51" s="13"/>
      <c r="Q51" s="19"/>
      <c r="T51" s="13"/>
      <c r="Y51" s="32" t="s">
        <v>460</v>
      </c>
      <c r="Z51" s="32" t="s">
        <v>591</v>
      </c>
      <c r="AF51" s="30"/>
    </row>
    <row r="52" spans="1:37" x14ac:dyDescent="0.15">
      <c r="A52" s="13"/>
      <c r="B52" s="13"/>
      <c r="F52" s="13"/>
      <c r="G52" s="19"/>
      <c r="K52" s="13"/>
      <c r="L52" s="13"/>
      <c r="O52" s="13"/>
      <c r="P52" s="13"/>
      <c r="Q52" s="19"/>
      <c r="T52" s="13"/>
      <c r="Y52" s="32" t="s">
        <v>461</v>
      </c>
      <c r="Z52" s="32" t="s">
        <v>592</v>
      </c>
      <c r="AF52" s="30"/>
    </row>
    <row r="53" spans="1:37" x14ac:dyDescent="0.15">
      <c r="A53" s="13"/>
      <c r="B53" s="13"/>
      <c r="F53" s="13"/>
      <c r="G53" s="19"/>
      <c r="K53" s="13"/>
      <c r="L53" s="13"/>
      <c r="O53" s="13"/>
      <c r="P53" s="13"/>
      <c r="Q53" s="19"/>
      <c r="T53" s="13"/>
      <c r="Y53" s="32" t="s">
        <v>462</v>
      </c>
      <c r="Z53" s="32" t="s">
        <v>593</v>
      </c>
      <c r="AF53" s="30"/>
    </row>
    <row r="54" spans="1:37" x14ac:dyDescent="0.15">
      <c r="A54" s="13"/>
      <c r="B54" s="13"/>
      <c r="F54" s="13"/>
      <c r="G54" s="19"/>
      <c r="K54" s="13"/>
      <c r="L54" s="13"/>
      <c r="O54" s="13"/>
      <c r="P54" s="20"/>
      <c r="Q54" s="19"/>
      <c r="T54" s="13"/>
      <c r="Y54" s="32" t="s">
        <v>463</v>
      </c>
      <c r="Z54" s="32" t="s">
        <v>594</v>
      </c>
      <c r="AF54" s="30"/>
    </row>
    <row r="55" spans="1:37" x14ac:dyDescent="0.15">
      <c r="A55" s="13"/>
      <c r="B55" s="13"/>
      <c r="F55" s="13"/>
      <c r="G55" s="19"/>
      <c r="K55" s="13"/>
      <c r="L55" s="13"/>
      <c r="O55" s="13"/>
      <c r="P55" s="13"/>
      <c r="Q55" s="19"/>
      <c r="T55" s="13"/>
      <c r="Y55" s="32" t="s">
        <v>464</v>
      </c>
      <c r="Z55" s="32" t="s">
        <v>595</v>
      </c>
      <c r="AF55" s="30"/>
    </row>
    <row r="56" spans="1:37" x14ac:dyDescent="0.15">
      <c r="A56" s="13"/>
      <c r="B56" s="13"/>
      <c r="F56" s="13"/>
      <c r="G56" s="19"/>
      <c r="K56" s="13"/>
      <c r="L56" s="13"/>
      <c r="O56" s="13"/>
      <c r="P56" s="13"/>
      <c r="Q56" s="19"/>
      <c r="T56" s="13"/>
      <c r="Y56" s="32" t="s">
        <v>465</v>
      </c>
      <c r="Z56" s="32" t="s">
        <v>596</v>
      </c>
      <c r="AF56" s="30"/>
    </row>
    <row r="57" spans="1:37" x14ac:dyDescent="0.15">
      <c r="A57" s="13"/>
      <c r="B57" s="13"/>
      <c r="F57" s="13"/>
      <c r="G57" s="19"/>
      <c r="K57" s="13"/>
      <c r="L57" s="13"/>
      <c r="O57" s="13"/>
      <c r="P57" s="13"/>
      <c r="Q57" s="19"/>
      <c r="T57" s="13"/>
      <c r="Y57" s="32" t="s">
        <v>466</v>
      </c>
      <c r="Z57" s="32" t="s">
        <v>597</v>
      </c>
      <c r="AF57" s="30"/>
    </row>
    <row r="58" spans="1:37" x14ac:dyDescent="0.15">
      <c r="A58" s="13"/>
      <c r="B58" s="13"/>
      <c r="F58" s="13"/>
      <c r="G58" s="19"/>
      <c r="K58" s="13"/>
      <c r="L58" s="13"/>
      <c r="O58" s="13"/>
      <c r="P58" s="13"/>
      <c r="Q58" s="19"/>
      <c r="T58" s="13"/>
      <c r="Y58" s="32" t="s">
        <v>467</v>
      </c>
      <c r="Z58" s="32" t="s">
        <v>598</v>
      </c>
      <c r="AF58" s="30"/>
    </row>
    <row r="59" spans="1:37" x14ac:dyDescent="0.15">
      <c r="A59" s="13"/>
      <c r="B59" s="13"/>
      <c r="F59" s="13"/>
      <c r="G59" s="19"/>
      <c r="K59" s="13"/>
      <c r="L59" s="13"/>
      <c r="O59" s="13"/>
      <c r="P59" s="13"/>
      <c r="Q59" s="19"/>
      <c r="T59" s="13"/>
      <c r="Y59" s="32" t="s">
        <v>468</v>
      </c>
      <c r="Z59" s="32" t="s">
        <v>599</v>
      </c>
      <c r="AF59" s="30"/>
    </row>
    <row r="60" spans="1:37" x14ac:dyDescent="0.15">
      <c r="A60" s="13"/>
      <c r="B60" s="13"/>
      <c r="F60" s="13"/>
      <c r="G60" s="19"/>
      <c r="K60" s="13"/>
      <c r="L60" s="13"/>
      <c r="O60" s="13"/>
      <c r="P60" s="13"/>
      <c r="Q60" s="19"/>
      <c r="T60" s="13"/>
      <c r="Y60" s="32" t="s">
        <v>469</v>
      </c>
      <c r="Z60" s="32" t="s">
        <v>600</v>
      </c>
      <c r="AF60" s="30"/>
    </row>
    <row r="61" spans="1:37" x14ac:dyDescent="0.15">
      <c r="A61" s="13"/>
      <c r="B61" s="13"/>
      <c r="F61" s="13"/>
      <c r="G61" s="19"/>
      <c r="K61" s="13"/>
      <c r="L61" s="13"/>
      <c r="O61" s="13"/>
      <c r="P61" s="13"/>
      <c r="Q61" s="19"/>
      <c r="T61" s="13"/>
      <c r="Y61" s="32" t="s">
        <v>470</v>
      </c>
      <c r="Z61" s="32" t="s">
        <v>601</v>
      </c>
      <c r="AF61" s="30"/>
    </row>
    <row r="62" spans="1:37" x14ac:dyDescent="0.15">
      <c r="A62" s="13"/>
      <c r="B62" s="13"/>
      <c r="F62" s="13"/>
      <c r="G62" s="19"/>
      <c r="K62" s="13"/>
      <c r="L62" s="13"/>
      <c r="O62" s="13"/>
      <c r="P62" s="13"/>
      <c r="Q62" s="19"/>
      <c r="T62" s="13"/>
      <c r="Y62" s="32" t="s">
        <v>471</v>
      </c>
      <c r="Z62" s="32" t="s">
        <v>602</v>
      </c>
      <c r="AF62" s="30"/>
    </row>
    <row r="63" spans="1:37" x14ac:dyDescent="0.15">
      <c r="A63" s="13"/>
      <c r="B63" s="13"/>
      <c r="F63" s="13"/>
      <c r="G63" s="19"/>
      <c r="K63" s="13"/>
      <c r="L63" s="13"/>
      <c r="O63" s="13"/>
      <c r="P63" s="13"/>
      <c r="Q63" s="19"/>
      <c r="T63" s="13"/>
      <c r="Y63" s="32" t="s">
        <v>472</v>
      </c>
      <c r="Z63" s="32" t="s">
        <v>603</v>
      </c>
      <c r="AF63" s="30"/>
    </row>
    <row r="64" spans="1:37" x14ac:dyDescent="0.15">
      <c r="A64" s="13"/>
      <c r="B64" s="13"/>
      <c r="F64" s="13"/>
      <c r="G64" s="19"/>
      <c r="K64" s="13"/>
      <c r="L64" s="13"/>
      <c r="O64" s="13"/>
      <c r="P64" s="13"/>
      <c r="Q64" s="19"/>
      <c r="T64" s="13"/>
      <c r="Y64" s="32" t="s">
        <v>473</v>
      </c>
      <c r="Z64" s="32" t="s">
        <v>604</v>
      </c>
      <c r="AF64" s="30"/>
    </row>
    <row r="65" spans="1:32" x14ac:dyDescent="0.15">
      <c r="A65" s="13"/>
      <c r="B65" s="13"/>
      <c r="F65" s="13"/>
      <c r="G65" s="19"/>
      <c r="K65" s="13"/>
      <c r="L65" s="13"/>
      <c r="O65" s="13"/>
      <c r="P65" s="13"/>
      <c r="Q65" s="19"/>
      <c r="T65" s="13"/>
      <c r="Y65" s="32" t="s">
        <v>474</v>
      </c>
      <c r="Z65" s="32" t="s">
        <v>605</v>
      </c>
      <c r="AF65" s="30"/>
    </row>
    <row r="66" spans="1:32" x14ac:dyDescent="0.15">
      <c r="A66" s="13"/>
      <c r="B66" s="13"/>
      <c r="F66" s="13"/>
      <c r="G66" s="19"/>
      <c r="K66" s="13"/>
      <c r="L66" s="13"/>
      <c r="O66" s="13"/>
      <c r="P66" s="13"/>
      <c r="Q66" s="19"/>
      <c r="T66" s="13"/>
      <c r="Y66" s="32" t="s">
        <v>71</v>
      </c>
      <c r="Z66" s="32" t="s">
        <v>606</v>
      </c>
      <c r="AF66" s="30"/>
    </row>
    <row r="67" spans="1:32" x14ac:dyDescent="0.15">
      <c r="A67" s="13"/>
      <c r="B67" s="13"/>
      <c r="F67" s="13"/>
      <c r="G67" s="19"/>
      <c r="K67" s="13"/>
      <c r="L67" s="13"/>
      <c r="O67" s="13"/>
      <c r="P67" s="13"/>
      <c r="Q67" s="19"/>
      <c r="T67" s="13"/>
      <c r="Y67" s="32" t="s">
        <v>475</v>
      </c>
      <c r="Z67" s="32" t="s">
        <v>607</v>
      </c>
      <c r="AF67" s="30"/>
    </row>
    <row r="68" spans="1:32" x14ac:dyDescent="0.15">
      <c r="A68" s="13"/>
      <c r="B68" s="13"/>
      <c r="F68" s="13"/>
      <c r="G68" s="19"/>
      <c r="K68" s="13"/>
      <c r="L68" s="13"/>
      <c r="O68" s="13"/>
      <c r="P68" s="13"/>
      <c r="Q68" s="19"/>
      <c r="T68" s="13"/>
      <c r="Y68" s="32" t="s">
        <v>476</v>
      </c>
      <c r="Z68" s="32" t="s">
        <v>608</v>
      </c>
      <c r="AF68" s="30"/>
    </row>
    <row r="69" spans="1:32" x14ac:dyDescent="0.15">
      <c r="A69" s="13"/>
      <c r="B69" s="13"/>
      <c r="F69" s="13"/>
      <c r="G69" s="19"/>
      <c r="K69" s="13"/>
      <c r="L69" s="13"/>
      <c r="O69" s="13"/>
      <c r="P69" s="13"/>
      <c r="Q69" s="19"/>
      <c r="T69" s="13"/>
      <c r="Y69" s="32" t="s">
        <v>477</v>
      </c>
      <c r="Z69" s="32" t="s">
        <v>609</v>
      </c>
      <c r="AF69" s="30"/>
    </row>
    <row r="70" spans="1:32" x14ac:dyDescent="0.15">
      <c r="A70" s="13"/>
      <c r="B70" s="13"/>
      <c r="Y70" s="32" t="s">
        <v>478</v>
      </c>
      <c r="Z70" s="32" t="s">
        <v>610</v>
      </c>
    </row>
    <row r="71" spans="1:32" x14ac:dyDescent="0.15">
      <c r="Y71" s="32" t="s">
        <v>479</v>
      </c>
      <c r="Z71" s="32" t="s">
        <v>611</v>
      </c>
    </row>
    <row r="72" spans="1:32" x14ac:dyDescent="0.15">
      <c r="Y72" s="32" t="s">
        <v>480</v>
      </c>
      <c r="Z72" s="32" t="s">
        <v>612</v>
      </c>
    </row>
    <row r="73" spans="1:32" x14ac:dyDescent="0.15">
      <c r="Y73" s="32" t="s">
        <v>481</v>
      </c>
      <c r="Z73" s="32" t="s">
        <v>613</v>
      </c>
    </row>
    <row r="74" spans="1:32" x14ac:dyDescent="0.15">
      <c r="Y74" s="32" t="s">
        <v>482</v>
      </c>
      <c r="Z74" s="32" t="s">
        <v>614</v>
      </c>
    </row>
    <row r="75" spans="1:32" x14ac:dyDescent="0.15">
      <c r="Y75" s="32" t="s">
        <v>483</v>
      </c>
      <c r="Z75" s="32" t="s">
        <v>615</v>
      </c>
    </row>
    <row r="76" spans="1:32" x14ac:dyDescent="0.15">
      <c r="Y76" s="32" t="s">
        <v>484</v>
      </c>
      <c r="Z76" s="32" t="s">
        <v>616</v>
      </c>
    </row>
    <row r="77" spans="1:32" x14ac:dyDescent="0.15">
      <c r="Y77" s="32" t="s">
        <v>485</v>
      </c>
      <c r="Z77" s="32" t="s">
        <v>617</v>
      </c>
    </row>
    <row r="78" spans="1:32" x14ac:dyDescent="0.15">
      <c r="Y78" s="32" t="s">
        <v>486</v>
      </c>
      <c r="Z78" s="32" t="s">
        <v>618</v>
      </c>
    </row>
    <row r="79" spans="1:32" x14ac:dyDescent="0.15">
      <c r="Y79" s="32" t="s">
        <v>487</v>
      </c>
      <c r="Z79" s="32" t="s">
        <v>619</v>
      </c>
    </row>
    <row r="80" spans="1:32" x14ac:dyDescent="0.15">
      <c r="Y80" s="32" t="s">
        <v>488</v>
      </c>
      <c r="Z80" s="32" t="s">
        <v>620</v>
      </c>
    </row>
    <row r="81" spans="25:26" x14ac:dyDescent="0.15">
      <c r="Y81" s="32" t="s">
        <v>489</v>
      </c>
      <c r="Z81" s="32" t="s">
        <v>621</v>
      </c>
    </row>
    <row r="82" spans="25:26" x14ac:dyDescent="0.15">
      <c r="Y82" s="32" t="s">
        <v>490</v>
      </c>
      <c r="Z82" s="32" t="s">
        <v>622</v>
      </c>
    </row>
    <row r="83" spans="25:26" x14ac:dyDescent="0.15">
      <c r="Y83" s="32" t="s">
        <v>491</v>
      </c>
      <c r="Z83" s="32" t="s">
        <v>623</v>
      </c>
    </row>
    <row r="84" spans="25:26" x14ac:dyDescent="0.15">
      <c r="Y84" s="32" t="s">
        <v>492</v>
      </c>
      <c r="Z84" s="32" t="s">
        <v>624</v>
      </c>
    </row>
    <row r="85" spans="25:26" x14ac:dyDescent="0.15">
      <c r="Y85" s="32" t="s">
        <v>493</v>
      </c>
      <c r="Z85" s="32" t="s">
        <v>625</v>
      </c>
    </row>
    <row r="86" spans="25:26" x14ac:dyDescent="0.15">
      <c r="Y86" s="32" t="s">
        <v>494</v>
      </c>
      <c r="Z86" s="32" t="s">
        <v>626</v>
      </c>
    </row>
    <row r="87" spans="25:26" x14ac:dyDescent="0.15">
      <c r="Y87" s="32" t="s">
        <v>495</v>
      </c>
      <c r="Z87" s="32" t="s">
        <v>627</v>
      </c>
    </row>
    <row r="88" spans="25:26" x14ac:dyDescent="0.15">
      <c r="Y88" s="32" t="s">
        <v>496</v>
      </c>
      <c r="Z88" s="32" t="s">
        <v>628</v>
      </c>
    </row>
    <row r="89" spans="25:26" x14ac:dyDescent="0.15">
      <c r="Y89" s="32" t="s">
        <v>497</v>
      </c>
      <c r="Z89" s="32" t="s">
        <v>629</v>
      </c>
    </row>
    <row r="90" spans="25:26" x14ac:dyDescent="0.15">
      <c r="Y90" s="32" t="s">
        <v>498</v>
      </c>
      <c r="Z90" s="32" t="s">
        <v>630</v>
      </c>
    </row>
    <row r="91" spans="25:26" x14ac:dyDescent="0.15">
      <c r="Y91" s="32" t="s">
        <v>499</v>
      </c>
      <c r="Z91" s="32" t="s">
        <v>631</v>
      </c>
    </row>
    <row r="92" spans="25:26" x14ac:dyDescent="0.15">
      <c r="Y92" s="32" t="s">
        <v>500</v>
      </c>
      <c r="Z92" s="32" t="s">
        <v>632</v>
      </c>
    </row>
    <row r="93" spans="25:26" x14ac:dyDescent="0.15">
      <c r="Y93" s="32" t="s">
        <v>501</v>
      </c>
      <c r="Z93" s="32" t="s">
        <v>633</v>
      </c>
    </row>
    <row r="94" spans="25:26" x14ac:dyDescent="0.15">
      <c r="Y94" s="32" t="s">
        <v>502</v>
      </c>
      <c r="Z94" s="32" t="s">
        <v>634</v>
      </c>
    </row>
    <row r="95" spans="25:26" x14ac:dyDescent="0.15">
      <c r="Y95" s="32" t="s">
        <v>503</v>
      </c>
      <c r="Z95" s="32" t="s">
        <v>635</v>
      </c>
    </row>
    <row r="96" spans="25:26" x14ac:dyDescent="0.15">
      <c r="Y96" s="32" t="s">
        <v>405</v>
      </c>
      <c r="Z96" s="32" t="s">
        <v>636</v>
      </c>
    </row>
    <row r="97" spans="25:26" x14ac:dyDescent="0.15">
      <c r="Y97" s="32" t="s">
        <v>504</v>
      </c>
      <c r="Z97" s="32" t="s">
        <v>637</v>
      </c>
    </row>
    <row r="98" spans="25:26" x14ac:dyDescent="0.15">
      <c r="Y98" s="32" t="s">
        <v>505</v>
      </c>
      <c r="Z98" s="32" t="s">
        <v>638</v>
      </c>
    </row>
    <row r="99" spans="25:26" x14ac:dyDescent="0.15">
      <c r="Y99" s="32" t="s">
        <v>535</v>
      </c>
      <c r="Z99" s="32" t="s">
        <v>639</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E187" sqref="E187:AX187"/>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347</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385</v>
      </c>
      <c r="AF2" s="990"/>
      <c r="AG2" s="990"/>
      <c r="AH2" s="990"/>
      <c r="AI2" s="990" t="s">
        <v>407</v>
      </c>
      <c r="AJ2" s="990"/>
      <c r="AK2" s="990"/>
      <c r="AL2" s="454"/>
      <c r="AM2" s="990" t="s">
        <v>504</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375</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347</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385</v>
      </c>
      <c r="AF9" s="990"/>
      <c r="AG9" s="990"/>
      <c r="AH9" s="990"/>
      <c r="AI9" s="990" t="s">
        <v>407</v>
      </c>
      <c r="AJ9" s="990"/>
      <c r="AK9" s="990"/>
      <c r="AL9" s="454"/>
      <c r="AM9" s="990" t="s">
        <v>504</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375</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347</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385</v>
      </c>
      <c r="AF16" s="990"/>
      <c r="AG16" s="990"/>
      <c r="AH16" s="990"/>
      <c r="AI16" s="990" t="s">
        <v>407</v>
      </c>
      <c r="AJ16" s="990"/>
      <c r="AK16" s="990"/>
      <c r="AL16" s="454"/>
      <c r="AM16" s="990" t="s">
        <v>504</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375</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347</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385</v>
      </c>
      <c r="AF23" s="990"/>
      <c r="AG23" s="990"/>
      <c r="AH23" s="990"/>
      <c r="AI23" s="990" t="s">
        <v>407</v>
      </c>
      <c r="AJ23" s="990"/>
      <c r="AK23" s="990"/>
      <c r="AL23" s="454"/>
      <c r="AM23" s="990" t="s">
        <v>504</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375</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347</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385</v>
      </c>
      <c r="AF30" s="990"/>
      <c r="AG30" s="990"/>
      <c r="AH30" s="990"/>
      <c r="AI30" s="990" t="s">
        <v>407</v>
      </c>
      <c r="AJ30" s="990"/>
      <c r="AK30" s="990"/>
      <c r="AL30" s="454"/>
      <c r="AM30" s="990" t="s">
        <v>504</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375</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347</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385</v>
      </c>
      <c r="AF37" s="990"/>
      <c r="AG37" s="990"/>
      <c r="AH37" s="990"/>
      <c r="AI37" s="990" t="s">
        <v>407</v>
      </c>
      <c r="AJ37" s="990"/>
      <c r="AK37" s="990"/>
      <c r="AL37" s="454"/>
      <c r="AM37" s="990" t="s">
        <v>504</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375</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347</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385</v>
      </c>
      <c r="AF44" s="990"/>
      <c r="AG44" s="990"/>
      <c r="AH44" s="990"/>
      <c r="AI44" s="990" t="s">
        <v>407</v>
      </c>
      <c r="AJ44" s="990"/>
      <c r="AK44" s="990"/>
      <c r="AL44" s="454"/>
      <c r="AM44" s="990" t="s">
        <v>504</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375</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347</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385</v>
      </c>
      <c r="AF51" s="990"/>
      <c r="AG51" s="990"/>
      <c r="AH51" s="990"/>
      <c r="AI51" s="990" t="s">
        <v>407</v>
      </c>
      <c r="AJ51" s="990"/>
      <c r="AK51" s="990"/>
      <c r="AL51" s="454"/>
      <c r="AM51" s="990" t="s">
        <v>504</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375</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347</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385</v>
      </c>
      <c r="AF58" s="990"/>
      <c r="AG58" s="990"/>
      <c r="AH58" s="990"/>
      <c r="AI58" s="990" t="s">
        <v>407</v>
      </c>
      <c r="AJ58" s="990"/>
      <c r="AK58" s="990"/>
      <c r="AL58" s="454"/>
      <c r="AM58" s="990" t="s">
        <v>504</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375</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347</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385</v>
      </c>
      <c r="AF65" s="990"/>
      <c r="AG65" s="990"/>
      <c r="AH65" s="990"/>
      <c r="AI65" s="990" t="s">
        <v>407</v>
      </c>
      <c r="AJ65" s="990"/>
      <c r="AK65" s="990"/>
      <c r="AL65" s="454"/>
      <c r="AM65" s="990" t="s">
        <v>504</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375</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E187" sqref="E187:AX187"/>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361</v>
      </c>
      <c r="H2" s="436"/>
      <c r="I2" s="436"/>
      <c r="J2" s="436"/>
      <c r="K2" s="436"/>
      <c r="L2" s="436"/>
      <c r="M2" s="436"/>
      <c r="N2" s="436"/>
      <c r="O2" s="436"/>
      <c r="P2" s="436"/>
      <c r="Q2" s="436"/>
      <c r="R2" s="436"/>
      <c r="S2" s="436"/>
      <c r="T2" s="436"/>
      <c r="U2" s="436"/>
      <c r="V2" s="436"/>
      <c r="W2" s="436"/>
      <c r="X2" s="436"/>
      <c r="Y2" s="436"/>
      <c r="Z2" s="436"/>
      <c r="AA2" s="436"/>
      <c r="AB2" s="437"/>
      <c r="AC2" s="435" t="s">
        <v>363</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topLeftCell="A16" zoomScale="85" zoomScaleNormal="75" zoomScaleSheetLayoutView="85" zoomScalePageLayoutView="70" workbookViewId="0">
      <selection activeCell="E187" sqref="E187:AX187"/>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351</v>
      </c>
      <c r="Z3" s="346"/>
      <c r="AA3" s="346"/>
      <c r="AB3" s="346"/>
      <c r="AC3" s="277" t="s">
        <v>336</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351</v>
      </c>
      <c r="Z36" s="346"/>
      <c r="AA36" s="346"/>
      <c r="AB36" s="346"/>
      <c r="AC36" s="277" t="s">
        <v>336</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351</v>
      </c>
      <c r="Z69" s="346"/>
      <c r="AA69" s="346"/>
      <c r="AB69" s="346"/>
      <c r="AC69" s="277" t="s">
        <v>336</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351</v>
      </c>
      <c r="Z102" s="346"/>
      <c r="AA102" s="346"/>
      <c r="AB102" s="346"/>
      <c r="AC102" s="277" t="s">
        <v>336</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351</v>
      </c>
      <c r="Z135" s="346"/>
      <c r="AA135" s="346"/>
      <c r="AB135" s="346"/>
      <c r="AC135" s="277" t="s">
        <v>336</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351</v>
      </c>
      <c r="Z168" s="346"/>
      <c r="AA168" s="346"/>
      <c r="AB168" s="346"/>
      <c r="AC168" s="277" t="s">
        <v>336</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351</v>
      </c>
      <c r="Z201" s="346"/>
      <c r="AA201" s="346"/>
      <c r="AB201" s="346"/>
      <c r="AC201" s="277" t="s">
        <v>336</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351</v>
      </c>
      <c r="Z234" s="346"/>
      <c r="AA234" s="346"/>
      <c r="AB234" s="346"/>
      <c r="AC234" s="277" t="s">
        <v>336</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351</v>
      </c>
      <c r="Z267" s="346"/>
      <c r="AA267" s="346"/>
      <c r="AB267" s="346"/>
      <c r="AC267" s="277" t="s">
        <v>336</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351</v>
      </c>
      <c r="Z300" s="346"/>
      <c r="AA300" s="346"/>
      <c r="AB300" s="346"/>
      <c r="AC300" s="277" t="s">
        <v>336</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351</v>
      </c>
      <c r="Z333" s="346"/>
      <c r="AA333" s="346"/>
      <c r="AB333" s="346"/>
      <c r="AC333" s="277" t="s">
        <v>336</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351</v>
      </c>
      <c r="Z366" s="346"/>
      <c r="AA366" s="346"/>
      <c r="AB366" s="346"/>
      <c r="AC366" s="277" t="s">
        <v>336</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351</v>
      </c>
      <c r="Z399" s="346"/>
      <c r="AA399" s="346"/>
      <c r="AB399" s="346"/>
      <c r="AC399" s="277" t="s">
        <v>336</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351</v>
      </c>
      <c r="Z432" s="346"/>
      <c r="AA432" s="346"/>
      <c r="AB432" s="346"/>
      <c r="AC432" s="277" t="s">
        <v>336</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351</v>
      </c>
      <c r="Z465" s="346"/>
      <c r="AA465" s="346"/>
      <c r="AB465" s="346"/>
      <c r="AC465" s="277" t="s">
        <v>336</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351</v>
      </c>
      <c r="Z498" s="346"/>
      <c r="AA498" s="346"/>
      <c r="AB498" s="346"/>
      <c r="AC498" s="277" t="s">
        <v>336</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351</v>
      </c>
      <c r="Z531" s="346"/>
      <c r="AA531" s="346"/>
      <c r="AB531" s="346"/>
      <c r="AC531" s="277" t="s">
        <v>336</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351</v>
      </c>
      <c r="Z564" s="346"/>
      <c r="AA564" s="346"/>
      <c r="AB564" s="346"/>
      <c r="AC564" s="277" t="s">
        <v>336</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351</v>
      </c>
      <c r="Z597" s="346"/>
      <c r="AA597" s="346"/>
      <c r="AB597" s="346"/>
      <c r="AC597" s="277" t="s">
        <v>336</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351</v>
      </c>
      <c r="Z630" s="346"/>
      <c r="AA630" s="346"/>
      <c r="AB630" s="346"/>
      <c r="AC630" s="277" t="s">
        <v>336</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351</v>
      </c>
      <c r="Z663" s="346"/>
      <c r="AA663" s="346"/>
      <c r="AB663" s="346"/>
      <c r="AC663" s="277" t="s">
        <v>336</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351</v>
      </c>
      <c r="Z696" s="346"/>
      <c r="AA696" s="346"/>
      <c r="AB696" s="346"/>
      <c r="AC696" s="277" t="s">
        <v>336</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351</v>
      </c>
      <c r="Z729" s="346"/>
      <c r="AA729" s="346"/>
      <c r="AB729" s="346"/>
      <c r="AC729" s="277" t="s">
        <v>336</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351</v>
      </c>
      <c r="Z762" s="346"/>
      <c r="AA762" s="346"/>
      <c r="AB762" s="346"/>
      <c r="AC762" s="277" t="s">
        <v>336</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351</v>
      </c>
      <c r="Z795" s="346"/>
      <c r="AA795" s="346"/>
      <c r="AB795" s="346"/>
      <c r="AC795" s="277" t="s">
        <v>336</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351</v>
      </c>
      <c r="Z828" s="346"/>
      <c r="AA828" s="346"/>
      <c r="AB828" s="346"/>
      <c r="AC828" s="277" t="s">
        <v>336</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351</v>
      </c>
      <c r="Z861" s="346"/>
      <c r="AA861" s="346"/>
      <c r="AB861" s="346"/>
      <c r="AC861" s="277" t="s">
        <v>336</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351</v>
      </c>
      <c r="Z894" s="346"/>
      <c r="AA894" s="346"/>
      <c r="AB894" s="346"/>
      <c r="AC894" s="277" t="s">
        <v>336</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351</v>
      </c>
      <c r="Z927" s="346"/>
      <c r="AA927" s="346"/>
      <c r="AB927" s="346"/>
      <c r="AC927" s="277" t="s">
        <v>336</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351</v>
      </c>
      <c r="Z960" s="346"/>
      <c r="AA960" s="346"/>
      <c r="AB960" s="346"/>
      <c r="AC960" s="277" t="s">
        <v>336</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351</v>
      </c>
      <c r="Z993" s="346"/>
      <c r="AA993" s="346"/>
      <c r="AB993" s="346"/>
      <c r="AC993" s="277" t="s">
        <v>336</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351</v>
      </c>
      <c r="Z1026" s="346"/>
      <c r="AA1026" s="346"/>
      <c r="AB1026" s="346"/>
      <c r="AC1026" s="277" t="s">
        <v>336</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351</v>
      </c>
      <c r="Z1059" s="346"/>
      <c r="AA1059" s="346"/>
      <c r="AB1059" s="346"/>
      <c r="AC1059" s="277" t="s">
        <v>336</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351</v>
      </c>
      <c r="Z1092" s="346"/>
      <c r="AA1092" s="346"/>
      <c r="AB1092" s="346"/>
      <c r="AC1092" s="277" t="s">
        <v>336</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351</v>
      </c>
      <c r="Z1125" s="346"/>
      <c r="AA1125" s="346"/>
      <c r="AB1125" s="346"/>
      <c r="AC1125" s="277" t="s">
        <v>336</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351</v>
      </c>
      <c r="Z1158" s="346"/>
      <c r="AA1158" s="346"/>
      <c r="AB1158" s="346"/>
      <c r="AC1158" s="277" t="s">
        <v>336</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351</v>
      </c>
      <c r="Z1191" s="346"/>
      <c r="AA1191" s="346"/>
      <c r="AB1191" s="346"/>
      <c r="AC1191" s="277" t="s">
        <v>336</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351</v>
      </c>
      <c r="Z1224" s="346"/>
      <c r="AA1224" s="346"/>
      <c r="AB1224" s="346"/>
      <c r="AC1224" s="277" t="s">
        <v>336</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351</v>
      </c>
      <c r="Z1257" s="346"/>
      <c r="AA1257" s="346"/>
      <c r="AB1257" s="346"/>
      <c r="AC1257" s="277" t="s">
        <v>336</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351</v>
      </c>
      <c r="Z1290" s="346"/>
      <c r="AA1290" s="346"/>
      <c r="AB1290" s="346"/>
      <c r="AC1290" s="277" t="s">
        <v>336</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2021-08-22T08:17:47Z</cp:lastPrinted>
  <dcterms:created xsi:type="dcterms:W3CDTF">2012-03-13T00:50:25Z</dcterms:created>
  <dcterms:modified xsi:type="dcterms:W3CDTF">2021-08-30T12:46:10Z</dcterms:modified>
</cp:coreProperties>
</file>