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０１．最終公表\04. レビューシート最終公表作業用\小項目：令和２年度の事業に係る行政事業レビューシート（最終公表）\５．放射線防護対策及び緊急時対応の的確な実施\会計確認中\"/>
    </mc:Choice>
  </mc:AlternateContent>
  <bookViews>
    <workbookView xWindow="0" yWindow="0" windowWidth="20490" windowHeight="723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459" i="3"/>
  <c r="AY604" i="3"/>
  <c r="AY255" i="3"/>
  <c r="AY369" i="3"/>
  <c r="AY645" i="3"/>
  <c r="AY213" i="3"/>
  <c r="AY23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<sst xmlns="http://schemas.openxmlformats.org/spreadsheetml/2006/main" count="3034" uniqueCount="815">
  <si>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</si>
  <si>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</si>
  <si>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</si>
  <si>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</si>
  <si>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</si>
  <si>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</si>
  <si>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</si>
  <si>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</si>
  <si>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</si>
  <si>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</si>
  <si>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</si>
  <si>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</si>
  <si>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</si>
  <si>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</si>
  <si>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</si>
  <si>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</si>
  <si>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</si>
  <si>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</si>
  <si>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</si>
  <si>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</si>
  <si>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</si>
  <si>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</si>
  <si>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</si>
  <si>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</si>
  <si>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</si>
  <si>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</si>
  <si>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</si>
  <si>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</si>
  <si>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</si>
  <si>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</si>
  <si>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</si>
  <si>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</si>
  <si>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</si>
  <si>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</si>
  <si>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</si>
  <si>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</si>
  <si>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</si>
  <si>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</si>
  <si>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</si>
  <si>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</si>
  <si>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</si>
  <si>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</si>
  <si>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</si>
  <si>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</si>
  <si>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</si>
  <si>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</si>
  <si>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</si>
  <si>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</si>
  <si>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</si>
  <si>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</si>
  <si>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</si>
  <si>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</si>
  <si>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</si>
  <si>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</si>
  <si>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</si>
  <si>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</si>
  <si>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</si>
  <si>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</si>
  <si>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</si>
  <si>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</si>
  <si>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</si>
  <si>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</si>
  <si>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</si>
  <si>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</si>
  <si>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</si>
  <si>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</si>
  <si>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</si>
  <si>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</si>
  <si>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</si>
  <si>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</si>
  <si>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</si>
  <si>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</si>
  <si>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</si>
  <si>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</si>
  <si>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</si>
  <si>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</si>
  <si>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</si>
  <si>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</si>
  <si>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</si>
  <si>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</si>
  <si>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</si>
  <si>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</si>
  <si>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</si>
  <si>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</si>
  <si>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</si>
  <si>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</si>
  <si>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</si>
  <si>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</si>
  <si>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</si>
  <si>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</si>
  <si>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</si>
  <si>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</si>
  <si>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</si>
  <si>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</si>
  <si>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</si>
  <si>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</si>
  <si>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</si>
  <si>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</si>
  <si>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</si>
  <si>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</si>
  <si>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</si>
  <si>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</si>
  <si>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</si>
  <si>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</si>
  <si>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</si>
  <si>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</si>
  <si>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</si>
  <si>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</si>
  <si>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</si>
  <si>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</si>
  <si>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</si>
  <si>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</si>
  <si>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</si>
  <si>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</si>
  <si>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</si>
  <si>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</si>
  <si>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</si>
  <si>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</si>
  <si>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</si>
  <si>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</si>
  <si>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</si>
  <si>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</si>
  <si>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</si>
  <si>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</si>
  <si>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</si>
  <si>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</si>
  <si>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</si>
  <si>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</si>
  <si>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</si>
  <si>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</si>
  <si>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</si>
  <si>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</si>
  <si>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</si>
  <si>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</si>
  <si>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</si>
  <si>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</si>
  <si>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</si>
  <si>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</si>
  <si>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</si>
  <si>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</si>
  <si>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</si>
  <si>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</si>
  <si>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</si>
  <si>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</si>
  <si>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</si>
  <si>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</si>
  <si>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</si>
  <si>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</si>
  <si>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</si>
  <si>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</si>
  <si>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</si>
  <si>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</si>
  <si>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</si>
  <si>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</si>
  <si>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</si>
  <si>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</si>
  <si>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</si>
  <si>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</si>
  <si>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</si>
  <si>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</si>
  <si>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</si>
  <si>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</si>
  <si>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</si>
  <si>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</si>
  <si>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</si>
  <si>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</si>
  <si>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</si>
  <si>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</si>
  <si>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</si>
  <si>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</si>
  <si>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</si>
  <si>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</si>
  <si>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</si>
  <si>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</si>
  <si>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</si>
  <si>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</si>
  <si>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</si>
  <si>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</si>
  <si>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</si>
  <si>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</si>
  <si>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</si>
  <si>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</si>
  <si>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</si>
  <si>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</si>
  <si>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</si>
  <si>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</si>
  <si>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</si>
  <si>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</si>
  <si>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</si>
  <si>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</si>
  <si>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</si>
  <si>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</si>
  <si>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</si>
  <si>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</si>
  <si>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</si>
  <si>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</si>
  <si>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</si>
  <si>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</si>
  <si>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</si>
  <si>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</si>
  <si>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</si>
  <si>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</si>
  <si>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</si>
  <si>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</si>
  <si>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</si>
  <si>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</si>
  <si>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</si>
  <si>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</si>
  <si>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</si>
  <si>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</si>
  <si>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</si>
  <si>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</si>
  <si>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</si>
  <si>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</si>
  <si>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</si>
  <si>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</si>
  <si>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</si>
  <si>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</si>
  <si>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</si>
  <si>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</si>
  <si>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</si>
  <si>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</si>
  <si>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</si>
  <si>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</si>
  <si>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</si>
  <si>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</si>
  <si>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</si>
  <si>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</si>
  <si>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</si>
  <si>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</si>
  <si>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</si>
  <si>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</si>
  <si>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</si>
  <si>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</si>
  <si>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</si>
  <si>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</si>
  <si>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</si>
  <si>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</si>
  <si>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</si>
  <si>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</si>
  <si>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</si>
  <si>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</si>
  <si>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</si>
  <si>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</si>
  <si>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</si>
  <si>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</si>
  <si>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</si>
  <si>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</si>
  <si>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</si>
  <si>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</si>
  <si>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</si>
  <si>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</si>
  <si>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</si>
  <si>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</si>
  <si>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</si>
  <si>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</si>
  <si>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</si>
  <si>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</si>
  <si>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</si>
  <si>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</si>
  <si>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</si>
  <si>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</si>
  <si>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</si>
  <si>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</si>
  <si>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</si>
  <si>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</si>
  <si>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</si>
  <si>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</si>
  <si>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</si>
  <si>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</si>
  <si>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</si>
  <si>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</si>
  <si>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</si>
  <si>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</si>
  <si>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</si>
  <si>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</si>
  <si>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</si>
  <si>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</si>
  <si>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</si>
  <si>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</si>
  <si>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</si>
  <si>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</si>
  <si>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</si>
  <si>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</si>
  <si>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</si>
  <si>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</si>
  <si>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</si>
  <si>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</si>
  <si>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</si>
  <si>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</si>
  <si>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</si>
  <si>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</si>
  <si>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</si>
  <si>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</si>
  <si>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</si>
  <si>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</si>
  <si>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</si>
  <si>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</si>
  <si>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</si>
  <si>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</si>
  <si>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</si>
  <si>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</si>
  <si>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</si>
  <si>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</si>
  <si>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</si>
  <si>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</si>
  <si>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</si>
  <si>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</si>
  <si>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</si>
  <si>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</si>
  <si>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</si>
  <si>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</si>
  <si>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</si>
  <si>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</si>
  <si>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</si>
  <si>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</si>
  <si>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</si>
  <si>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</si>
  <si>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</si>
  <si>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</si>
  <si>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</si>
  <si>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</si>
  <si>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</si>
  <si>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</si>
  <si>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</si>
  <si>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</si>
  <si>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</si>
  <si>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</si>
  <si>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</si>
  <si>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</si>
  <si>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</si>
  <si>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</si>
  <si>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</si>
  <si>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</si>
  <si>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</si>
  <si>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</si>
  <si>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</si>
  <si>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</si>
  <si>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</si>
  <si>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</si>
  <si>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</si>
  <si>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</si>
  <si>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</si>
  <si>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</si>
  <si>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</si>
  <si>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</si>
  <si>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</si>
  <si>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</si>
  <si>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</si>
  <si>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</si>
  <si>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</si>
  <si>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</si>
  <si>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</si>
  <si>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</si>
  <si>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</si>
  <si>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</si>
  <si>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</si>
  <si>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</si>
  <si>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</si>
  <si>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</si>
  <si>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</si>
  <si>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</si>
  <si>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</si>
  <si>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</si>
  <si>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</si>
  <si>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</si>
  <si>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</si>
  <si>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</si>
  <si>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</si>
  <si>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</si>
  <si>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</si>
  <si>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</si>
  <si>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</si>
  <si>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</si>
  <si>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</si>
  <si>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</si>
  <si>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</si>
  <si>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</si>
  <si>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</si>
  <si>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</si>
  <si>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</si>
  <si>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</si>
  <si>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</si>
  <si>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</si>
  <si>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</si>
  <si>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</si>
  <si>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</si>
  <si>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</si>
  <si>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</si>
  <si>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</si>
  <si>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</si>
  <si>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</si>
  <si>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</si>
  <si>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</si>
  <si>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</si>
  <si>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</si>
  <si>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</si>
  <si>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</si>
  <si>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</si>
  <si>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</si>
  <si>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</si>
  <si>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</si>
  <si>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</si>
  <si>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</si>
  <si>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</si>
  <si>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</si>
  <si>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</si>
  <si>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</si>
  <si>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</si>
  <si>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</si>
  <si>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</si>
  <si>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</si>
  <si>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</si>
  <si>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</si>
  <si>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</si>
  <si>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</si>
  <si>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</si>
  <si>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</si>
  <si>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</si>
  <si>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</si>
  <si>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</si>
  <si>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</si>
  <si>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</si>
  <si>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</si>
  <si>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</si>
  <si>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</si>
  <si>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</si>
  <si>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</si>
  <si>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</si>
  <si>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</si>
  <si>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</si>
  <si>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</si>
  <si>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</si>
  <si>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</si>
  <si>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</si>
  <si>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</si>
  <si>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</si>
  <si>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</si>
  <si>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</si>
  <si>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</si>
  <si>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</si>
  <si>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</si>
  <si>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</si>
  <si>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</si>
  <si>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</si>
  <si>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</si>
  <si>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</si>
  <si>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</si>
  <si>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</si>
  <si>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</si>
  <si>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</si>
  <si>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</si>
  <si>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</si>
  <si>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</si>
  <si>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</si>
  <si>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</si>
  <si>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</si>
  <si>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</si>
  <si>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</si>
  <si>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</si>
  <si>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</si>
  <si>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</si>
  <si>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</si>
  <si>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</si>
  <si>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</si>
  <si>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</si>
  <si>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</si>
  <si>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</si>
  <si>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</si>
  <si>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</si>
  <si>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</si>
  <si>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</si>
  <si>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</si>
  <si>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</si>
  <si>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</si>
  <si>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</si>
  <si>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</si>
  <si>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</si>
  <si>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</si>
  <si>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</si>
  <si>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</si>
  <si>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</si>
  <si>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</si>
  <si>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</si>
  <si>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</si>
  <si>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</si>
  <si>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</si>
  <si>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</si>
  <si>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</si>
  <si>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</si>
  <si>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</si>
  <si>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</si>
  <si>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</si>
  <si>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</si>
  <si>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</si>
  <si>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</si>
  <si>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</si>
  <si>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</si>
  <si>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</si>
  <si>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</si>
  <si>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</si>
  <si>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</si>
  <si>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</si>
  <si>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</si>
  <si>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</si>
  <si>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</si>
  <si>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</si>
  <si>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</si>
  <si>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</si>
  <si>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</si>
  <si>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</si>
  <si>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</si>
  <si>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</si>
  <si>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</si>
  <si>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</si>
  <si>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</si>
  <si>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</si>
  <si>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</si>
  <si>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</si>
  <si>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</si>
  <si>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</si>
  <si>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</si>
  <si>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</si>
  <si>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</si>
  <si>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</si>
  <si>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</si>
  <si>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</si>
  <si>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</si>
  <si>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</si>
  <si>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</si>
  <si>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</si>
  <si>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</si>
  <si>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</si>
  <si>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</si>
  <si>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</si>
  <si>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</si>
  <si>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</si>
  <si>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</si>
  <si>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</si>
  <si>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</si>
  <si>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</si>
  <si>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</si>
  <si>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</si>
  <si>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</si>
  <si>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</si>
  <si>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</si>
  <si>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</si>
  <si>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</si>
  <si>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</si>
  <si>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</si>
  <si>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</si>
  <si>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</si>
  <si>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</si>
  <si>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</si>
  <si>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</si>
  <si>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</si>
  <si>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</si>
  <si>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</si>
  <si>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</si>
  <si>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</si>
  <si>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</si>
  <si>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</si>
  <si>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</si>
  <si>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</si>
  <si>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</si>
  <si>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</si>
  <si>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</si>
  <si>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</si>
  <si>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</si>
  <si>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</si>
  <si>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</si>
  <si>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</si>
  <si>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</si>
  <si>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</si>
  <si>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</si>
  <si>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</si>
  <si>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</si>
  <si>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</si>
  <si>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</si>
  <si>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</si>
  <si>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</si>
  <si>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</si>
  <si>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</si>
  <si>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</si>
  <si>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</si>
  <si>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</si>
  <si>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</si>
  <si>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</si>
  <si>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</si>
  <si>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</si>
  <si>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</si>
  <si>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</si>
  <si>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</si>
  <si>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</si>
  <si>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</si>
  <si>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</si>
  <si>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</si>
  <si>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</si>
  <si>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</si>
  <si>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</si>
  <si>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</si>
  <si>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</si>
  <si>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</si>
  <si>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</si>
  <si>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</si>
  <si>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</si>
  <si>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</si>
  <si>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</si>
  <si>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</si>
  <si>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</si>
  <si>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</si>
  <si>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</si>
  <si>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</si>
  <si>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</si>
  <si>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</si>
  <si>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</si>
  <si>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</si>
  <si>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</si>
  <si>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</si>
  <si>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</si>
  <si>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</si>
  <si>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</si>
  <si>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</si>
  <si>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</si>
  <si>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</si>
  <si>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</si>
  <si>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</si>
  <si>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</si>
  <si>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</si>
  <si>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</si>
  <si>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</si>
  <si>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</si>
  <si>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</si>
  <si>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</si>
  <si>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</si>
  <si>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</si>
  <si>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</si>
  <si>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</si>
  <si>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</si>
  <si>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</si>
  <si>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</si>
  <si>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</si>
  <si>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</si>
  <si>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</si>
  <si>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</si>
  <si>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</si>
  <si>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</si>
  <si>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</si>
  <si>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</si>
  <si>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</si>
  <si>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</si>
  <si>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</si>
  <si>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</si>
  <si>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</si>
  <si>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</si>
  <si>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</si>
  <si>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</si>
  <si>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</si>
  <si>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</si>
  <si>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</si>
  <si>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</si>
  <si>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</si>
  <si>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</si>
  <si>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</si>
  <si>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</si>
  <si>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</si>
  <si>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</si>
  <si>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</si>
  <si>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</si>
  <si>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</si>
  <si>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</si>
  <si>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</si>
  <si>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</si>
  <si>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</si>
  <si>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</si>
  <si>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</si>
  <si>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</si>
  <si>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</si>
  <si>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</si>
  <si>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</si>
  <si>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</si>
  <si>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</si>
  <si>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</si>
  <si>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</si>
  <si>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</si>
  <si>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</si>
  <si>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</si>
  <si>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</si>
  <si>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</si>
  <si>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</si>
  <si>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</si>
  <si>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</si>
  <si>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</si>
  <si>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</si>
  <si>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</si>
  <si>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</si>
  <si>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</si>
  <si>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</si>
  <si>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</si>
  <si>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</si>
  <si>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</si>
  <si>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</si>
  <si>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</si>
  <si>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</si>
  <si>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</si>
  <si>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</si>
  <si>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</si>
  <si>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</si>
  <si>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</si>
  <si>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</si>
  <si>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</si>
  <si>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</si>
  <si>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</si>
  <si>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環境放射線モニタリング技術調査等事業</t>
    <phoneticPr fontId="5"/>
  </si>
  <si>
    <t>原子力規制委員会</t>
  </si>
  <si>
    <t>原子力規制庁</t>
    <rPh sb="0" eb="6">
      <t>ゲンシリョクキセイチョウ</t>
    </rPh>
    <phoneticPr fontId="5"/>
  </si>
  <si>
    <t>監視情報課長
村山　綾介</t>
    <rPh sb="0" eb="6">
      <t>カンシジョウホウカチョウ</t>
    </rPh>
    <rPh sb="7" eb="9">
      <t>ムラヤマ</t>
    </rPh>
    <rPh sb="10" eb="12">
      <t>リョウスケ</t>
    </rPh>
    <phoneticPr fontId="5"/>
  </si>
  <si>
    <t>長官官房放射線防護グループ
監視情報課</t>
    <rPh sb="0" eb="4">
      <t>チョウカンカンボウ</t>
    </rPh>
    <rPh sb="4" eb="9">
      <t>ホウシャセンボウゴ</t>
    </rPh>
    <rPh sb="14" eb="19">
      <t>カンシジョウホウカ</t>
    </rPh>
    <phoneticPr fontId="5"/>
  </si>
  <si>
    <t>○</t>
  </si>
  <si>
    <t>原規</t>
  </si>
  <si>
    <t>特別会計に関する法律第85条第6項
特別会計に関する法律施行令第51条第7項第11号</t>
  </si>
  <si>
    <t>防災基本計画（昭和38年6月策定）
原子力災害対策指針(平成24年10月制定)</t>
  </si>
  <si>
    <t>-</t>
  </si>
  <si>
    <t>-</t>
    <phoneticPr fontId="5"/>
  </si>
  <si>
    <t>-</t>
    <phoneticPr fontId="5"/>
  </si>
  <si>
    <t>-</t>
    <phoneticPr fontId="5"/>
  </si>
  <si>
    <t>放射能測定法シリーズについて、原子力規制委員会が開催する有識者会合「環境放射線モニタリング技術検討チーム」に諮り、改訂・公表すること</t>
  </si>
  <si>
    <t>改訂又は新規策定した放射能測定法シリーズの数</t>
  </si>
  <si>
    <t>冊</t>
    <rPh sb="0" eb="1">
      <t>サツ</t>
    </rPh>
    <phoneticPr fontId="5"/>
  </si>
  <si>
    <t>-</t>
    <phoneticPr fontId="5"/>
  </si>
  <si>
    <t>-</t>
    <phoneticPr fontId="5"/>
  </si>
  <si>
    <t>放射能測定法シリーズについては、次のWebページで公表している。 http://www.kankyo-hoshano.go.jp/series/pdf_series_index.html</t>
    <phoneticPr fontId="5"/>
  </si>
  <si>
    <t>放射能測定法シリーズの既刊34種及び新規策定3種の全37種について、優先順位（Ａ～Ｄ）により順次改訂（策定）・公表していくこと</t>
    <rPh sb="15" eb="16">
      <t>シュ</t>
    </rPh>
    <rPh sb="23" eb="24">
      <t>シュ</t>
    </rPh>
    <rPh sb="28" eb="29">
      <t>シュ</t>
    </rPh>
    <phoneticPr fontId="5"/>
  </si>
  <si>
    <t>改訂又は新規策定した放射能測定法シリーズの全種に対する進捗率
※右の成果実績･目標値の欄は改訂済累積冊数を記載</t>
    <rPh sb="22" eb="23">
      <t>シュ</t>
    </rPh>
    <phoneticPr fontId="5"/>
  </si>
  <si>
    <t>放射能測定法シリーズについては、次のWebページで公表している。 http://www.kankyo-hoshano.go.jp/series/pdf_series_index.html
また、その改訂優先順位については、次のWebページで公表している。 https://www.nsr.go.jp/data/000182349.pdf</t>
    <phoneticPr fontId="5"/>
  </si>
  <si>
    <t>国際動向調査に係る事業ついては、国際機関や原子力施設を有する諸外国における環境放射線モニタリングに関する動向を把握し、その上で、我が国の放射線モニタリングに関して改善すべき点について精査し、必要に応じて反映を行うものであり、調査結果を踏まえて反映の是非を検討するため、定量的な目標を設定することは困難。</t>
    <rPh sb="0" eb="2">
      <t>コクサイ</t>
    </rPh>
    <rPh sb="2" eb="4">
      <t>ドウコウ</t>
    </rPh>
    <rPh sb="4" eb="6">
      <t>チョウサ</t>
    </rPh>
    <rPh sb="7" eb="8">
      <t>カカ</t>
    </rPh>
    <rPh sb="9" eb="11">
      <t>ジギョウ</t>
    </rPh>
    <phoneticPr fontId="5"/>
  </si>
  <si>
    <t>国際機関や原子力施設を有する諸外国における環境放射線モニタリングに関する動向を把握することを代替目標とする。</t>
  </si>
  <si>
    <t>件</t>
    <rPh sb="0" eb="1">
      <t>ケン</t>
    </rPh>
    <phoneticPr fontId="5"/>
  </si>
  <si>
    <t>-</t>
    <phoneticPr fontId="5"/>
  </si>
  <si>
    <t>-</t>
    <phoneticPr fontId="5"/>
  </si>
  <si>
    <t>「放射能測定法シリーズ」の改訂に係る執行額／改訂案を検討した「放射能測定法シリーズ」の数</t>
    <phoneticPr fontId="5"/>
  </si>
  <si>
    <t>百万円</t>
    <rPh sb="0" eb="1">
      <t>ヒャク</t>
    </rPh>
    <rPh sb="1" eb="3">
      <t>マンエン</t>
    </rPh>
    <phoneticPr fontId="5"/>
  </si>
  <si>
    <t>百万円/件</t>
    <rPh sb="0" eb="1">
      <t>ヒャク</t>
    </rPh>
    <rPh sb="1" eb="3">
      <t>マンエン</t>
    </rPh>
    <rPh sb="4" eb="5">
      <t>ケン</t>
    </rPh>
    <phoneticPr fontId="5"/>
  </si>
  <si>
    <t>原子力に対する確かな規制を通じて、人と環境を守ること</t>
  </si>
  <si>
    <t>令和3年度</t>
    <rPh sb="0" eb="2">
      <t>レイワ</t>
    </rPh>
    <rPh sb="3" eb="4">
      <t>ネン</t>
    </rPh>
    <rPh sb="4" eb="5">
      <t>ド</t>
    </rPh>
    <phoneticPr fontId="5"/>
  </si>
  <si>
    <t>令和元年度においては、フランスとの緊急時モニタリングに係る情報交換を行い、我が国の緊急時モニタリングに関する課題への対処方針案の検討に活用している。また、最新の技術の進展や福島第一原発事故の知見等を反映して改訂された｢放射能測定法シリーズ｣は、ユーザーである自治体職員等による参照や実務者向け研修の教材利用に供されており、個々のモニタリングデータの正確さや相互信頼性の向上につながっている。これは、平常時及び緊急時における適切な環境放射線モニタリングの実施の基盤となるものであり、モニタリングによって得られた正確な科学的データに基づく放射線防護対策及び危機管理体制の充実・強化に寄与している。</t>
    <rPh sb="0" eb="2">
      <t>レイワ</t>
    </rPh>
    <rPh sb="2" eb="4">
      <t>ガンネン</t>
    </rPh>
    <rPh sb="4" eb="5">
      <t>ド</t>
    </rPh>
    <rPh sb="17" eb="20">
      <t>キンキュウジ</t>
    </rPh>
    <rPh sb="27" eb="28">
      <t>カカ</t>
    </rPh>
    <rPh sb="29" eb="31">
      <t>ジョウホウ</t>
    </rPh>
    <rPh sb="31" eb="33">
      <t>コウカン</t>
    </rPh>
    <rPh sb="34" eb="35">
      <t>オコナ</t>
    </rPh>
    <rPh sb="37" eb="38">
      <t>ワ</t>
    </rPh>
    <rPh sb="39" eb="40">
      <t>クニ</t>
    </rPh>
    <rPh sb="41" eb="44">
      <t>キンキュウジ</t>
    </rPh>
    <rPh sb="51" eb="52">
      <t>カン</t>
    </rPh>
    <rPh sb="54" eb="56">
      <t>カダイ</t>
    </rPh>
    <rPh sb="58" eb="60">
      <t>タイショ</t>
    </rPh>
    <rPh sb="60" eb="62">
      <t>ホウシン</t>
    </rPh>
    <rPh sb="62" eb="63">
      <t>アン</t>
    </rPh>
    <rPh sb="64" eb="66">
      <t>ケントウ</t>
    </rPh>
    <rPh sb="67" eb="69">
      <t>カツヨウ</t>
    </rPh>
    <phoneticPr fontId="5"/>
  </si>
  <si>
    <t>放射能測定法シリーズは、放射性物質等の測定方法を定めるものとして国内で標準的な方法を定める必要性があり、緊急時モニタリング技術の開発等の推進は、防災基本計画上国が行うこととされているため、地方自治体、民間等に委ねることは適切ではない。</t>
    <rPh sb="52" eb="55">
      <t>キンキュウジ</t>
    </rPh>
    <rPh sb="61" eb="63">
      <t>ギジュツ</t>
    </rPh>
    <rPh sb="64" eb="66">
      <t>カイハツ</t>
    </rPh>
    <rPh sb="66" eb="67">
      <t>ナド</t>
    </rPh>
    <rPh sb="68" eb="70">
      <t>スイシン</t>
    </rPh>
    <rPh sb="81" eb="82">
      <t>オコナ</t>
    </rPh>
    <phoneticPr fontId="5"/>
  </si>
  <si>
    <t>本事業は、国として、原子力災害対策のより一層の充実を図るものであり、優先度の高い事業である。</t>
  </si>
  <si>
    <t>△</t>
  </si>
  <si>
    <t>有</t>
  </si>
  <si>
    <t>一部の事業において、特殊性の高いものがあったため、競争性のない随意契約となったものもあったが、支出先が示した過去の実績、実施体制、実施計画や、事業の特性から妥当と判断した。</t>
    <rPh sb="0" eb="2">
      <t>イチブ</t>
    </rPh>
    <rPh sb="3" eb="5">
      <t>ジギョウ</t>
    </rPh>
    <rPh sb="54" eb="56">
      <t>カコ</t>
    </rPh>
    <phoneticPr fontId="5"/>
  </si>
  <si>
    <t>‐</t>
  </si>
  <si>
    <t>本事業は、国内で標準的な測定方法を定めるもの及び防災基本計画上国が行うべきこととされているものであり、国が全額負担することは妥当である。</t>
    <rPh sb="0" eb="1">
      <t>ホン</t>
    </rPh>
    <rPh sb="1" eb="3">
      <t>ジギョウ</t>
    </rPh>
    <rPh sb="5" eb="7">
      <t>コクナイ</t>
    </rPh>
    <rPh sb="8" eb="11">
      <t>ヒョウジュンテキ</t>
    </rPh>
    <rPh sb="12" eb="14">
      <t>ソクテイ</t>
    </rPh>
    <rPh sb="14" eb="16">
      <t>ホウホウ</t>
    </rPh>
    <rPh sb="17" eb="18">
      <t>サダ</t>
    </rPh>
    <rPh sb="22" eb="23">
      <t>オヨ</t>
    </rPh>
    <phoneticPr fontId="5"/>
  </si>
  <si>
    <t>本事業の目的を達成するために必要な活動内容及びその諸経費が過大なものとならぬよう、厳に点検・確認を行っており、単位当たりコスト等の水準は妥当である。</t>
  </si>
  <si>
    <t>中間段階での支出において、経済性・競争性が確保されていることなど、合理的なものとなっているかについて指導・確認している。</t>
  </si>
  <si>
    <t>費目・使途が事業目的に即して真に必要なものであることを確認している。</t>
  </si>
  <si>
    <t>本事業の目的を達成するために必要な活動内容及びその諸経費が過大なものとならぬよう、厳に点検・確認を行うことで、コスト削減や効率化に向けた取組を行っている。</t>
  </si>
  <si>
    <t>令和元年度から、「放射能測定に必要な経費」を本事業に統合し、事業名を「環境放射線モニタリング技術調査等事業」としている。
なお、「放射能測定に必要な経費」については、平成30年度行政事業レビューにおいて外部有識者点検の対象事業となった。
【事業番号】047
【外部有識者の所見】放射能測定法シリーズの改訂状況について、現状は単年度ごとの成果目標・成果実績のため、全体像が見えない。全体で34種あるうちの、現在までにどの程度改訂が終了しているのか、今後どのようなペースで改訂を行っていく見通しなのかがわかるよう、指標の設定を検討するべきではないか。例えば、34種の中で重要度があるのであれば大まかに何段階かのグレードを示して、今はグレード何段階目の何を改訂しているのかということがわかるとよいのではないか。
【対応状況】アウトカムを新たに追加し、成果目標として、「既刊34冊及び新規策定3冊の全37冊について優先順位（Ａ～Ｄ）により順次改訂・公表していくこと」とするとともに、成果実績として、改訂又は新規策定した放射能測定法シリーズの全冊に対する進捗率を記載することとした。また、優先度別の改訂スケジュールを明示した。</t>
    <rPh sb="0" eb="2">
      <t>レイワ</t>
    </rPh>
    <rPh sb="2" eb="4">
      <t>ガンネン</t>
    </rPh>
    <rPh sb="4" eb="5">
      <t>ド</t>
    </rPh>
    <rPh sb="66" eb="68">
      <t>ホウシャ</t>
    </rPh>
    <rPh sb="68" eb="69">
      <t>ノウ</t>
    </rPh>
    <rPh sb="69" eb="71">
      <t>ソクテイ</t>
    </rPh>
    <rPh sb="72" eb="74">
      <t>ヒツヨウ</t>
    </rPh>
    <rPh sb="75" eb="77">
      <t>ケイヒ</t>
    </rPh>
    <phoneticPr fontId="5"/>
  </si>
  <si>
    <t>-</t>
    <phoneticPr fontId="5"/>
  </si>
  <si>
    <t>-</t>
    <phoneticPr fontId="5"/>
  </si>
  <si>
    <t>0044、26新-0007</t>
    <phoneticPr fontId="5"/>
  </si>
  <si>
    <t>0054、0057</t>
    <phoneticPr fontId="5"/>
  </si>
  <si>
    <t>0050、0052</t>
    <phoneticPr fontId="5"/>
  </si>
  <si>
    <t>0047、0049</t>
    <phoneticPr fontId="5"/>
  </si>
  <si>
    <t>0047,0050</t>
    <phoneticPr fontId="5"/>
  </si>
  <si>
    <t>A.公益財団法人日本分析センター</t>
    <phoneticPr fontId="5"/>
  </si>
  <si>
    <t>人件費</t>
    <rPh sb="0" eb="3">
      <t>ジンケンヒ</t>
    </rPh>
    <phoneticPr fontId="5"/>
  </si>
  <si>
    <t>一般管理費</t>
    <rPh sb="0" eb="2">
      <t>イッパン</t>
    </rPh>
    <rPh sb="2" eb="5">
      <t>カンリヒ</t>
    </rPh>
    <phoneticPr fontId="5"/>
  </si>
  <si>
    <t>外注費等</t>
    <rPh sb="0" eb="3">
      <t>ガイチュウヒ</t>
    </rPh>
    <rPh sb="3" eb="4">
      <t>トウ</t>
    </rPh>
    <phoneticPr fontId="5"/>
  </si>
  <si>
    <t>旅費等</t>
    <rPh sb="0" eb="2">
      <t>リョヒ</t>
    </rPh>
    <rPh sb="2" eb="3">
      <t>トウ</t>
    </rPh>
    <phoneticPr fontId="5"/>
  </si>
  <si>
    <t>業務担当職員人件費</t>
    <rPh sb="0" eb="2">
      <t>ギョウム</t>
    </rPh>
    <rPh sb="2" eb="4">
      <t>タントウ</t>
    </rPh>
    <rPh sb="4" eb="6">
      <t>ショクイン</t>
    </rPh>
    <rPh sb="6" eb="9">
      <t>ジンケンヒ</t>
    </rPh>
    <phoneticPr fontId="5"/>
  </si>
  <si>
    <t>外注費、消耗品費、光熱水料、損借料</t>
    <rPh sb="0" eb="3">
      <t>ガイチュウヒ</t>
    </rPh>
    <rPh sb="4" eb="7">
      <t>ショウモウヒン</t>
    </rPh>
    <rPh sb="7" eb="8">
      <t>ヒ</t>
    </rPh>
    <rPh sb="9" eb="11">
      <t>コウネツ</t>
    </rPh>
    <rPh sb="11" eb="12">
      <t>スイ</t>
    </rPh>
    <rPh sb="12" eb="13">
      <t>リョウ</t>
    </rPh>
    <rPh sb="14" eb="15">
      <t>ソン</t>
    </rPh>
    <rPh sb="15" eb="17">
      <t>シャクリョウ</t>
    </rPh>
    <phoneticPr fontId="5"/>
  </si>
  <si>
    <t>公益財団法人日本分析センター</t>
    <phoneticPr fontId="5"/>
  </si>
  <si>
    <t>「放射能測定法シリーズ」の内容を精査並びに改訂の方向性等の検討及び改訂</t>
    <phoneticPr fontId="5"/>
  </si>
  <si>
    <t>-</t>
    <phoneticPr fontId="5"/>
  </si>
  <si>
    <t>旅費、謝金、文献調査費</t>
    <rPh sb="0" eb="2">
      <t>リョヒ</t>
    </rPh>
    <rPh sb="3" eb="5">
      <t>シャキン</t>
    </rPh>
    <rPh sb="6" eb="8">
      <t>ブンケン</t>
    </rPh>
    <rPh sb="8" eb="10">
      <t>チョウサ</t>
    </rPh>
    <rPh sb="10" eb="11">
      <t>ヒ</t>
    </rPh>
    <phoneticPr fontId="6"/>
  </si>
  <si>
    <t>13/2</t>
    <phoneticPr fontId="5"/>
  </si>
  <si>
    <t>環境放射線モニタリングに関する動向を把握した案件数</t>
    <phoneticPr fontId="5"/>
  </si>
  <si>
    <t>令和２年度においては、最新の技術の進展や福島第一原発事故の知見等を反映し、放射能測定法シリーズ7 ゲルマニウム半導体検出器によるγ線スペクトロメトリーを改訂した。この｢放射能測定法シリーズ｣は、ユーザーである自治体職員等による参照や実務者向け研修の教材利用に供されており、個々のモニタリングデータの正確さや相互信頼性の向上につながっている。これは、平常時及び緊急時における適切な環境放射線モニタリングの実施の基盤となるものであり、モニタリングによって得られた正確な科学的データに基づく放射線防護対策及び危機管理体制の充実・強化に寄与している。</t>
    <rPh sb="0" eb="2">
      <t>レイワ</t>
    </rPh>
    <rPh sb="4" eb="5">
      <t>ド</t>
    </rPh>
    <rPh sb="37" eb="40">
      <t>ホウシャノウ</t>
    </rPh>
    <rPh sb="40" eb="43">
      <t>ソクテイホウ</t>
    </rPh>
    <rPh sb="55" eb="58">
      <t>ハンドウタイ</t>
    </rPh>
    <rPh sb="58" eb="61">
      <t>ケンシュツキ</t>
    </rPh>
    <rPh sb="64" eb="66">
      <t>ガンマセン</t>
    </rPh>
    <rPh sb="76" eb="78">
      <t>カイテイ</t>
    </rPh>
    <phoneticPr fontId="5"/>
  </si>
  <si>
    <t>放射能測定法シリーズの改訂については目的を達成したものの、環境放射線モニタリング国際動向調査については、新型コロナウィルス感染症拡大により予定していた海外の現地調査を中止したため、不用額が発生した。</t>
    <rPh sb="0" eb="3">
      <t>ホウシャノウ</t>
    </rPh>
    <rPh sb="3" eb="6">
      <t>ソクテイホウ</t>
    </rPh>
    <rPh sb="11" eb="13">
      <t>カイテイ</t>
    </rPh>
    <rPh sb="18" eb="20">
      <t>モクテキ</t>
    </rPh>
    <rPh sb="21" eb="23">
      <t>タッセイ</t>
    </rPh>
    <rPh sb="29" eb="31">
      <t>カンキョウ</t>
    </rPh>
    <rPh sb="31" eb="34">
      <t>ホウシャセン</t>
    </rPh>
    <rPh sb="40" eb="42">
      <t>コクサイ</t>
    </rPh>
    <rPh sb="42" eb="44">
      <t>ドウコウ</t>
    </rPh>
    <rPh sb="44" eb="46">
      <t>チョウサ</t>
    </rPh>
    <rPh sb="52" eb="54">
      <t>シンガタ</t>
    </rPh>
    <rPh sb="61" eb="64">
      <t>カンセンショウ</t>
    </rPh>
    <rPh sb="64" eb="66">
      <t>カクダイ</t>
    </rPh>
    <rPh sb="69" eb="71">
      <t>ヨテイ</t>
    </rPh>
    <rPh sb="75" eb="77">
      <t>カイガイ</t>
    </rPh>
    <rPh sb="78" eb="80">
      <t>ゲンチ</t>
    </rPh>
    <rPh sb="80" eb="82">
      <t>チョウサ</t>
    </rPh>
    <rPh sb="83" eb="85">
      <t>チュウシ</t>
    </rPh>
    <rPh sb="90" eb="92">
      <t>フヨウ</t>
    </rPh>
    <rPh sb="92" eb="93">
      <t>ガク</t>
    </rPh>
    <rPh sb="94" eb="96">
      <t>ハッセイ</t>
    </rPh>
    <phoneticPr fontId="5"/>
  </si>
  <si>
    <t>環境放射線モニタリングに関して調査を実施した国等の数</t>
    <phoneticPr fontId="5"/>
  </si>
  <si>
    <t>改訂の方向性の検討及び改訂案の作成を行った放射能測定法シリーズの数（基本的に1年目に改訂の方向性の検討、2年目に改訂案の作成を行い、2か年で1種の改訂案を作成）</t>
    <phoneticPr fontId="5"/>
  </si>
  <si>
    <t>21/2</t>
    <phoneticPr fontId="5"/>
  </si>
  <si>
    <t>20/2</t>
    <phoneticPr fontId="5"/>
  </si>
  <si>
    <t>23/2</t>
    <phoneticPr fontId="5"/>
  </si>
  <si>
    <t>26/2</t>
    <phoneticPr fontId="5"/>
  </si>
  <si>
    <t>10/2</t>
    <phoneticPr fontId="5"/>
  </si>
  <si>
    <t>2/1</t>
    <phoneticPr fontId="5"/>
  </si>
  <si>
    <t>-</t>
    <phoneticPr fontId="5"/>
  </si>
  <si>
    <t>国際動向調査に係る執行額／国際動向調査を実施した機関・国の数</t>
    <rPh sb="0" eb="2">
      <t>コクサイ</t>
    </rPh>
    <rPh sb="2" eb="4">
      <t>ドウコウ</t>
    </rPh>
    <rPh sb="4" eb="6">
      <t>チョウサ</t>
    </rPh>
    <rPh sb="7" eb="8">
      <t>カカ</t>
    </rPh>
    <rPh sb="9" eb="11">
      <t>シッコウ</t>
    </rPh>
    <rPh sb="11" eb="12">
      <t>ガク</t>
    </rPh>
    <rPh sb="13" eb="15">
      <t>コクサイ</t>
    </rPh>
    <rPh sb="15" eb="17">
      <t>ドウコウ</t>
    </rPh>
    <rPh sb="17" eb="19">
      <t>チョウサ</t>
    </rPh>
    <rPh sb="20" eb="22">
      <t>ジッシ</t>
    </rPh>
    <rPh sb="24" eb="26">
      <t>キカン</t>
    </rPh>
    <rPh sb="27" eb="28">
      <t>クニ</t>
    </rPh>
    <rPh sb="29" eb="30">
      <t>カズ</t>
    </rPh>
    <phoneticPr fontId="5"/>
  </si>
  <si>
    <t>調査によって得られた情報については、原子力災害対策指針補足参考資料など我が国の放射線モニタリングに関する指針の改善に係る検討において活用しているとともに、放射能測定法シリーズは、順次改訂・公表し、自治体等で十分に活用されている。</t>
    <rPh sb="77" eb="80">
      <t>ホウシャノウ</t>
    </rPh>
    <rPh sb="80" eb="82">
      <t>ソクテイ</t>
    </rPh>
    <rPh sb="82" eb="83">
      <t>ホウ</t>
    </rPh>
    <rPh sb="89" eb="91">
      <t>ジュンジ</t>
    </rPh>
    <rPh sb="98" eb="101">
      <t>ジチタイ</t>
    </rPh>
    <rPh sb="101" eb="102">
      <t>トウ</t>
    </rPh>
    <phoneticPr fontId="5"/>
  </si>
  <si>
    <t>新型コロナウィルス感染症拡大防止の観点から、現地調査（海外）を実施することができなかったが、放射能測定法シリーズの改訂についてはおおむね当初の見込みどおり行った。</t>
    <rPh sb="46" eb="49">
      <t>ホウシャノウ</t>
    </rPh>
    <rPh sb="49" eb="51">
      <t>ソクテイ</t>
    </rPh>
    <rPh sb="51" eb="52">
      <t>ホウ</t>
    </rPh>
    <rPh sb="57" eb="59">
      <t>カイテイ</t>
    </rPh>
    <rPh sb="68" eb="70">
      <t>トウショ</t>
    </rPh>
    <rPh sb="71" eb="73">
      <t>ミコ</t>
    </rPh>
    <rPh sb="77" eb="78">
      <t>オコナ</t>
    </rPh>
    <phoneticPr fontId="5"/>
  </si>
  <si>
    <t>新型コロナウィルス感染症拡大防止の観点から、現地調査（海外）を実施することができなかったため、諸外国における放射線モニタリングに関する調査を実施することができなかったが、放射能測定法シリーズの改訂についてはおおむね当初の見込みどおり改訂版の公表を行った。</t>
    <rPh sb="118" eb="119">
      <t>バン</t>
    </rPh>
    <rPh sb="120" eb="122">
      <t>コウヒョウ</t>
    </rPh>
    <phoneticPr fontId="5"/>
  </si>
  <si>
    <t>国際機関や原子力施設を有する諸外国における環境放射線モニタリングに関する動向を把握し、その上で、我が国の放射線モニタリングに関して改善すべき点について精査し、必要に応じて活用することを目標とし、その目標はおおむね達成されている。</t>
    <phoneticPr fontId="5"/>
  </si>
  <si>
    <t xml:space="preserve">本事業の目的である我が国の放射能分析機関の品質向上及び分析手法の標準化、放射線モニタリング機能の維持・向上については防災基本計画に基づく社会的要請の高い事業であり、国民や社会のニーズを的確に反映している。
</t>
    <rPh sb="0" eb="1">
      <t>ホン</t>
    </rPh>
    <rPh sb="1" eb="3">
      <t>ジギョウ</t>
    </rPh>
    <rPh sb="4" eb="6">
      <t>モクテキ</t>
    </rPh>
    <rPh sb="9" eb="10">
      <t>ワ</t>
    </rPh>
    <rPh sb="11" eb="12">
      <t>クニ</t>
    </rPh>
    <rPh sb="13" eb="16">
      <t>ホウシャノウ</t>
    </rPh>
    <rPh sb="16" eb="18">
      <t>ブンセキ</t>
    </rPh>
    <rPh sb="18" eb="20">
      <t>キカン</t>
    </rPh>
    <rPh sb="21" eb="23">
      <t>ヒンシツ</t>
    </rPh>
    <rPh sb="23" eb="25">
      <t>コウジョウ</t>
    </rPh>
    <rPh sb="25" eb="26">
      <t>オヨ</t>
    </rPh>
    <rPh sb="27" eb="29">
      <t>ブンセキ</t>
    </rPh>
    <rPh sb="29" eb="31">
      <t>シュホウ</t>
    </rPh>
    <rPh sb="32" eb="35">
      <t>ヒョウジュンカ</t>
    </rPh>
    <rPh sb="36" eb="39">
      <t>ホウシャセン</t>
    </rPh>
    <rPh sb="45" eb="47">
      <t>キノウ</t>
    </rPh>
    <rPh sb="48" eb="50">
      <t>イジ</t>
    </rPh>
    <rPh sb="51" eb="53">
      <t>コウジョウ</t>
    </rPh>
    <rPh sb="58" eb="60">
      <t>ボウサイ</t>
    </rPh>
    <phoneticPr fontId="5"/>
  </si>
  <si>
    <t>本事業で対象としている放射能測定法シリーズについては、国内の分析機関における品質の向上のため国が標準的な分析手法を定める必要がある。また、我が国の放射線モニタリング機能の維持・向上については防災基本計画上国が行うべきこととされており、他の手段・方法等を採ることは考えがたい。</t>
    <rPh sb="0" eb="1">
      <t>ホン</t>
    </rPh>
    <rPh sb="1" eb="3">
      <t>ジギョウ</t>
    </rPh>
    <rPh sb="4" eb="6">
      <t>タイショウ</t>
    </rPh>
    <rPh sb="11" eb="14">
      <t>ホウシャノウ</t>
    </rPh>
    <rPh sb="14" eb="17">
      <t>ソクテイホウ</t>
    </rPh>
    <rPh sb="27" eb="29">
      <t>コクナイ</t>
    </rPh>
    <rPh sb="30" eb="32">
      <t>ブンセキ</t>
    </rPh>
    <rPh sb="32" eb="34">
      <t>キカン</t>
    </rPh>
    <rPh sb="38" eb="40">
      <t>ヒンシツ</t>
    </rPh>
    <rPh sb="41" eb="43">
      <t>コウジョウ</t>
    </rPh>
    <rPh sb="46" eb="47">
      <t>クニ</t>
    </rPh>
    <rPh sb="48" eb="51">
      <t>ヒョウジュンテキ</t>
    </rPh>
    <rPh sb="52" eb="54">
      <t>ブンセキ</t>
    </rPh>
    <rPh sb="54" eb="56">
      <t>シュホウ</t>
    </rPh>
    <rPh sb="57" eb="58">
      <t>サダ</t>
    </rPh>
    <rPh sb="60" eb="62">
      <t>ヒツヨウ</t>
    </rPh>
    <rPh sb="69" eb="70">
      <t>ワ</t>
    </rPh>
    <rPh sb="71" eb="72">
      <t>クニ</t>
    </rPh>
    <rPh sb="73" eb="76">
      <t>ホウシャセン</t>
    </rPh>
    <rPh sb="82" eb="84">
      <t>キノウ</t>
    </rPh>
    <rPh sb="85" eb="87">
      <t>イジ</t>
    </rPh>
    <rPh sb="88" eb="90">
      <t>コウジョウ</t>
    </rPh>
    <rPh sb="117" eb="118">
      <t>タ</t>
    </rPh>
    <rPh sb="119" eb="121">
      <t>シュダン</t>
    </rPh>
    <rPh sb="122" eb="124">
      <t>ホウホウ</t>
    </rPh>
    <rPh sb="124" eb="125">
      <t>ナド</t>
    </rPh>
    <rPh sb="126" eb="127">
      <t>ト</t>
    </rPh>
    <rPh sb="131" eb="132">
      <t>カンガ</t>
    </rPh>
    <phoneticPr fontId="5"/>
  </si>
  <si>
    <t>放射能測定法シリーズの
改訂等</t>
    <phoneticPr fontId="5"/>
  </si>
  <si>
    <t>環境放射線モニタリング
国際動向調査</t>
    <rPh sb="0" eb="2">
      <t>カンキョウ</t>
    </rPh>
    <rPh sb="2" eb="5">
      <t>ホウシャセン</t>
    </rPh>
    <rPh sb="12" eb="14">
      <t>コクサイ</t>
    </rPh>
    <rPh sb="14" eb="16">
      <t>ドウコウ</t>
    </rPh>
    <rPh sb="16" eb="18">
      <t>チョウサ</t>
    </rPh>
    <phoneticPr fontId="5"/>
  </si>
  <si>
    <t>原子力災害対策指針の継続的改善</t>
    <rPh sb="0" eb="3">
      <t>ゲンシリョク</t>
    </rPh>
    <rPh sb="3" eb="5">
      <t>サイガイ</t>
    </rPh>
    <rPh sb="5" eb="7">
      <t>タイサク</t>
    </rPh>
    <rPh sb="7" eb="9">
      <t>シシン</t>
    </rPh>
    <rPh sb="10" eb="12">
      <t>ケイゾク</t>
    </rPh>
    <rPh sb="12" eb="13">
      <t>テキ</t>
    </rPh>
    <rPh sb="13" eb="15">
      <t>カイゼン</t>
    </rPh>
    <phoneticPr fontId="5"/>
  </si>
  <si>
    <t>・ モニタリングの技術的事項が検討され、改訂等が適切かつ遅滞なく行われているか。</t>
    <phoneticPr fontId="5"/>
  </si>
  <si>
    <t xml:space="preserve">「放射能測定法シリーズ」について、優先順位を基に、年4種類程度の測定法について検討するとともに、更に策定、改訂すべきものについて検討する。なお、検討に当たっては、自治体等の実務者の意見を収集するとともに、専門家からなる委員会を開催する。原子力災害発生時の緊急時モニタリングの体制等に関する諸外国、IAEA等における検討状況を調査し、調査の結果得られた知見を基に、放射線モニタリング機能の維持・向上を図るための検討等を行う。
</t>
    <rPh sb="22" eb="23">
      <t>モト</t>
    </rPh>
    <phoneticPr fontId="5"/>
  </si>
  <si>
    <t>・放射能測定法シリーズや原子力災害対策指針補足参考資料等に係る技術的検討事項について、環境放射線モニタリング技術検討チーム会合を令和２年７月及び12月、令和３年３月に開催し、検討を行った。検討結果を踏まえ、測定法シリーズ№７を９月に改訂した。また、緊急時における環境試料採取法の新規策定について作成を進め、大気中放射性物質測定法の新規策定の方向性の検討を進めている。</t>
    <rPh sb="64" eb="66">
      <t>レイワ</t>
    </rPh>
    <rPh sb="67" eb="68">
      <t>ネン</t>
    </rPh>
    <rPh sb="76" eb="78">
      <t>レイワ</t>
    </rPh>
    <rPh sb="79" eb="80">
      <t>ネン</t>
    </rPh>
    <rPh sb="81" eb="82">
      <t>ガツ</t>
    </rPh>
    <rPh sb="139" eb="141">
      <t>シンキ</t>
    </rPh>
    <rPh sb="141" eb="143">
      <t>サクテイ</t>
    </rPh>
    <rPh sb="147" eb="149">
      <t>サクセイ</t>
    </rPh>
    <rPh sb="150" eb="151">
      <t>スス</t>
    </rPh>
    <rPh sb="174" eb="176">
      <t>ケントウ</t>
    </rPh>
    <phoneticPr fontId="5"/>
  </si>
  <si>
    <t>環境放射能分野における標準的な分析・測定法マニュアルである「放射能測定法シリーズ」について、改訂（制定）の方向性の検討及び改訂（制定）案の作成を経て改訂（制定）を行うことを目的とする。国際機関における放射線モニタリングに関する検討状況や、諸外国における放射線モニタリングの取組状況について調査することで、我が国の放射線のモニタリング体制の継続的改善に資することを目的とする。</t>
    <rPh sb="59" eb="60">
      <t>オヨ</t>
    </rPh>
    <rPh sb="169" eb="172">
      <t>ケイゾクテキ</t>
    </rPh>
    <rPh sb="172" eb="174">
      <t>カイゼン</t>
    </rPh>
    <phoneticPr fontId="5"/>
  </si>
  <si>
    <t>有識者点検対象外</t>
    <phoneticPr fontId="5"/>
  </si>
  <si>
    <t>過年度の執行率を踏まえ、必要額を精査したうえでの予算要求とすること。
再委託先においても、支出額の妥当性をきちんと検証し、予算の適切な執行に努めること。</t>
    <phoneticPr fontId="5"/>
  </si>
  <si>
    <t>令和元年度～2年度については、新型コロナウィルスの影響により海外での調査ができなかったため、国際動向調査事業の執行率が低下した。これを踏まえ、令和3年度においては、海外とのTV会議を用いた意見交換、情報収集を併用することにより効果的な事業の実施に努めている。令和4年度以降においてもオンライン、オフラインを併用した海外との情報交換等を行い、効果的な執行に努める。</t>
    <rPh sb="0" eb="2">
      <t>レイワ</t>
    </rPh>
    <rPh sb="2" eb="5">
      <t>ガンネンド</t>
    </rPh>
    <rPh sb="7" eb="9">
      <t>ネンド</t>
    </rPh>
    <rPh sb="15" eb="17">
      <t>シンガタ</t>
    </rPh>
    <rPh sb="25" eb="27">
      <t>エイキョウ</t>
    </rPh>
    <rPh sb="30" eb="32">
      <t>カイガイ</t>
    </rPh>
    <rPh sb="34" eb="36">
      <t>チョウサ</t>
    </rPh>
    <rPh sb="46" eb="48">
      <t>コクサイ</t>
    </rPh>
    <rPh sb="48" eb="50">
      <t>ドウコウ</t>
    </rPh>
    <rPh sb="50" eb="52">
      <t>チョウサ</t>
    </rPh>
    <rPh sb="52" eb="54">
      <t>ジギョウ</t>
    </rPh>
    <rPh sb="55" eb="58">
      <t>シッコウリツ</t>
    </rPh>
    <rPh sb="59" eb="61">
      <t>テイカ</t>
    </rPh>
    <rPh sb="67" eb="68">
      <t>フ</t>
    </rPh>
    <rPh sb="71" eb="73">
      <t>レイワ</t>
    </rPh>
    <rPh sb="74" eb="76">
      <t>ネンド</t>
    </rPh>
    <rPh sb="82" eb="84">
      <t>カイガイ</t>
    </rPh>
    <rPh sb="88" eb="90">
      <t>カイギ</t>
    </rPh>
    <rPh sb="104" eb="106">
      <t>ヘイヨウ</t>
    </rPh>
    <rPh sb="113" eb="116">
      <t>コウカテキ</t>
    </rPh>
    <rPh sb="117" eb="119">
      <t>ジギョウ</t>
    </rPh>
    <rPh sb="120" eb="122">
      <t>ジッシ</t>
    </rPh>
    <rPh sb="123" eb="124">
      <t>ツト</t>
    </rPh>
    <rPh sb="129" eb="131">
      <t>レイワ</t>
    </rPh>
    <rPh sb="132" eb="134">
      <t>ネンド</t>
    </rPh>
    <rPh sb="134" eb="136">
      <t>イコウ</t>
    </rPh>
    <rPh sb="153" eb="155">
      <t>ヘイヨウ</t>
    </rPh>
    <rPh sb="157" eb="159">
      <t>カイガイ</t>
    </rPh>
    <rPh sb="161" eb="163">
      <t>ジョウホウ</t>
    </rPh>
    <rPh sb="163" eb="165">
      <t>コウカン</t>
    </rPh>
    <rPh sb="165" eb="166">
      <t>トウ</t>
    </rPh>
    <rPh sb="167" eb="168">
      <t>オコナ</t>
    </rPh>
    <rPh sb="170" eb="173">
      <t>コウカテキ</t>
    </rPh>
    <rPh sb="174" eb="176">
      <t>シッコウ</t>
    </rPh>
    <rPh sb="177" eb="178">
      <t>ツト</t>
    </rPh>
    <phoneticPr fontId="5"/>
  </si>
  <si>
    <t>放射能測定法シリーズの改訂検討対象を年2冊から4冊へ変更したことに伴う増</t>
    <rPh sb="0" eb="3">
      <t>ホウシャノウ</t>
    </rPh>
    <rPh sb="3" eb="5">
      <t>ソクテイ</t>
    </rPh>
    <rPh sb="5" eb="6">
      <t>ホウ</t>
    </rPh>
    <rPh sb="11" eb="13">
      <t>カイテイ</t>
    </rPh>
    <rPh sb="13" eb="15">
      <t>ケントウ</t>
    </rPh>
    <rPh sb="15" eb="17">
      <t>タイショウ</t>
    </rPh>
    <rPh sb="18" eb="19">
      <t>ネン</t>
    </rPh>
    <rPh sb="20" eb="21">
      <t>サツ</t>
    </rPh>
    <rPh sb="24" eb="25">
      <t>サツ</t>
    </rPh>
    <rPh sb="26" eb="28">
      <t>ヘンコウ</t>
    </rPh>
    <rPh sb="33" eb="34">
      <t>トモナ</t>
    </rPh>
    <rPh sb="35" eb="36">
      <t>ゾウ</t>
    </rPh>
    <phoneticPr fontId="5"/>
  </si>
  <si>
    <t>執行等改善</t>
  </si>
  <si>
    <t>無</t>
  </si>
  <si>
    <t>放射能測定法シリーズの改訂に係る事業については、我が国の放射能分析機関の品質向上及び分析手法の標準化、放射線モニタリング機能の維持・向上のための社会的要請の高い事業であり、おおむね当初の見込みどおり実施された。
国際動向調査に係る事業については、新型コロナウィルスの影響により当初予定していた海外での調査ができなかった。</t>
    <rPh sb="0" eb="3">
      <t>ホウシャノウ</t>
    </rPh>
    <rPh sb="3" eb="6">
      <t>ソクテイホウ</t>
    </rPh>
    <rPh sb="11" eb="13">
      <t>カイテイ</t>
    </rPh>
    <rPh sb="14" eb="15">
      <t>カカ</t>
    </rPh>
    <rPh sb="16" eb="18">
      <t>ジギョウ</t>
    </rPh>
    <rPh sb="90" eb="92">
      <t>トウショ</t>
    </rPh>
    <rPh sb="93" eb="95">
      <t>ミコ</t>
    </rPh>
    <rPh sb="99" eb="101">
      <t>ジッシ</t>
    </rPh>
    <rPh sb="106" eb="108">
      <t>コクサイ</t>
    </rPh>
    <rPh sb="108" eb="110">
      <t>ドウコウ</t>
    </rPh>
    <rPh sb="110" eb="112">
      <t>チョウサ</t>
    </rPh>
    <rPh sb="113" eb="114">
      <t>カカ</t>
    </rPh>
    <rPh sb="115" eb="117">
      <t>ジギョウ</t>
    </rPh>
    <rPh sb="123" eb="125">
      <t>シンガタ</t>
    </rPh>
    <rPh sb="133" eb="135">
      <t>エイキョウ</t>
    </rPh>
    <rPh sb="138" eb="140">
      <t>トウショ</t>
    </rPh>
    <rPh sb="140" eb="142">
      <t>ヨテイ</t>
    </rPh>
    <rPh sb="146" eb="148">
      <t>カイガイ</t>
    </rPh>
    <rPh sb="150" eb="152">
      <t>チョウサ</t>
    </rPh>
    <phoneticPr fontId="5"/>
  </si>
  <si>
    <t>新型コロナウィルスの影響により現地での調査ができない場合にあっても、国際機関における放射線モニタリングに関する検討状況や、諸外国における放射線モニタリングの取組状況について調査できるよう、ＴＶ会議を利用した情報交換の実施の併用について検討する。</t>
    <phoneticPr fontId="5"/>
  </si>
  <si>
    <t>-</t>
    <phoneticPr fontId="5"/>
  </si>
  <si>
    <t>放射線防護対策及び緊急時対応の的確な実施</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</si>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</sst>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75086</xdr:colOff>
      <xdr:row>748</xdr:row>
      <xdr:rowOff>178601</xdr:rowOff>
    </xdr:from>
    <xdr:to>
      <xdr:col>39</xdr:col>
      <xdr:colOff>98140</xdr:colOff>
      <xdr:row>761</xdr:row>
      <xdr:rowOff>0</xdr:rowOff>
    </xdr:to>
    <xdr:grpSp>
      <xdr:nvGrpSpPr>
        <xdr:cNvPr id="34" name="グループ化 33"/>
        <xdr:cNvGrpSpPr/>
      </xdr:nvGrpSpPr>
      <xdr:grpSpPr>
        <a:xfrm>
          <a:off x="3935886" y="55677601"/>
          <a:ext cx="4087054" cy="4444199"/>
          <a:chOff x="3526366" y="53737933"/>
          <a:chExt cx="4071179" cy="4472578"/>
        </a:xfrm>
      </xdr:grpSpPr>
      <xdr:sp macro="" textlink="">
        <xdr:nvSpPr>
          <xdr:cNvPr id="35" name="Text Box 2">
            <a:extLst>
              <a:ext uri="{FF2B5EF4-FFF2-40B4-BE49-F238E27FC236}">
                <a16:creationId xmlns:a16="http://schemas.microsoft.com/office/drawing/2014/main" xmlns="" id="{00000000-0008-0000-0000-000002000000}"/>
              </a:ext>
            </a:extLst>
          </xdr:cNvPr>
          <xdr:cNvSpPr txBox="1">
            <a:spLocks noChangeArrowheads="1"/>
          </xdr:cNvSpPr>
        </xdr:nvSpPr>
        <xdr:spPr bwMode="auto">
          <a:xfrm>
            <a:off x="3526366" y="53737933"/>
            <a:ext cx="4071179" cy="832517"/>
          </a:xfrm>
          <a:prstGeom prst="rect">
            <a:avLst/>
          </a:prstGeom>
          <a:solidFill>
            <a:schemeClr val="bg1"/>
          </a:solidFill>
          <a:ln w="9525">
            <a:solidFill>
              <a:srgbClr val="000000"/>
            </a:solidFill>
            <a:miter lim="800000"/>
            <a:headEnd/>
            <a:tailEnd/>
          </a:ln>
        </xdr:spPr>
        <xdr:txBody>
          <a:bodyPr vertOverflow="clip" wrap="square" lIns="91440" tIns="45720" rIns="91440" bIns="45720" anchor="ctr" upright="1"/>
          <a:lstStyle/>
          <a:p>
            <a:pPr algn="ctr" rtl="0">
              <a:lnSpc>
                <a:spcPts val="2000"/>
              </a:lnSpc>
              <a:defRPr sz="1000"/>
            </a:pPr>
            <a:r>
              <a:rPr lang="ja-JP" altLang="en-US" sz="1600" b="0" i="0" u="none" strike="noStrike" baseline="0">
                <a:solidFill>
                  <a:sysClr val="windowText" lastClr="000000"/>
                </a:solidFill>
                <a:latin typeface="ＭＳ Ｐゴシック"/>
                <a:ea typeface="ＭＳ Ｐゴシック"/>
              </a:rPr>
              <a:t>原子力規制委員会</a:t>
            </a:r>
          </a:p>
          <a:p>
            <a:pPr algn="ctr" rtl="0">
              <a:lnSpc>
                <a:spcPts val="1900"/>
              </a:lnSpc>
              <a:defRPr sz="1000"/>
            </a:pPr>
            <a:r>
              <a:rPr lang="ja-JP" altLang="en-US" sz="1600" b="0" i="0" u="none" strike="noStrike" baseline="0">
                <a:solidFill>
                  <a:sysClr val="windowText" lastClr="000000"/>
                </a:solidFill>
                <a:latin typeface="ＭＳ Ｐゴシック"/>
                <a:ea typeface="ＭＳ Ｐゴシック"/>
              </a:rPr>
              <a:t>２３百万円</a:t>
            </a:r>
            <a:endParaRPr lang="ja-JP" altLang="en-US">
              <a:solidFill>
                <a:sysClr val="windowText" lastClr="000000"/>
              </a:solidFill>
            </a:endParaRPr>
          </a:p>
        </xdr:txBody>
      </xdr:sp>
      <xdr:grpSp>
        <xdr:nvGrpSpPr>
          <xdr:cNvPr id="36" name="グループ化 35">
            <a:extLst>
              <a:ext uri="{FF2B5EF4-FFF2-40B4-BE49-F238E27FC236}">
                <a16:creationId xmlns:a16="http://schemas.microsoft.com/office/drawing/2014/main" xmlns="" id="{00000000-0008-0000-0000-000005000000}"/>
              </a:ext>
            </a:extLst>
          </xdr:cNvPr>
          <xdr:cNvGrpSpPr/>
        </xdr:nvGrpSpPr>
        <xdr:grpSpPr>
          <a:xfrm>
            <a:off x="3987060" y="54689818"/>
            <a:ext cx="3178970" cy="3520693"/>
            <a:chOff x="4190895" y="45937409"/>
            <a:chExt cx="3145565" cy="3459078"/>
          </a:xfrm>
        </xdr:grpSpPr>
        <xdr:grpSp>
          <xdr:nvGrpSpPr>
            <xdr:cNvPr id="37" name="グループ化 36">
              <a:extLst>
                <a:ext uri="{FF2B5EF4-FFF2-40B4-BE49-F238E27FC236}">
                  <a16:creationId xmlns:a16="http://schemas.microsoft.com/office/drawing/2014/main" xmlns="" id="{00000000-0008-0000-0000-00004C000000}"/>
                </a:ext>
              </a:extLst>
            </xdr:cNvPr>
            <xdr:cNvGrpSpPr/>
          </xdr:nvGrpSpPr>
          <xdr:grpSpPr>
            <a:xfrm>
              <a:off x="4594802" y="45937409"/>
              <a:ext cx="2403626" cy="605607"/>
              <a:chOff x="5188740" y="49777650"/>
              <a:chExt cx="2539468" cy="612498"/>
            </a:xfrm>
          </xdr:grpSpPr>
          <xdr:sp macro="" textlink="">
            <xdr:nvSpPr>
              <xdr:cNvPr id="44" name="Text Box 7">
                <a:extLst>
                  <a:ext uri="{FF2B5EF4-FFF2-40B4-BE49-F238E27FC236}">
                    <a16:creationId xmlns:a16="http://schemas.microsoft.com/office/drawing/2014/main" xmlns="" id="{00000000-0008-0000-0000-00004D000000}"/>
                  </a:ext>
                </a:extLst>
              </xdr:cNvPr>
              <xdr:cNvSpPr txBox="1">
                <a:spLocks noChangeArrowheads="1"/>
              </xdr:cNvSpPr>
            </xdr:nvSpPr>
            <xdr:spPr bwMode="auto">
              <a:xfrm>
                <a:off x="5312471" y="49825669"/>
                <a:ext cx="2415737" cy="564479"/>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ysClr val="windowText" lastClr="000000"/>
                    </a:solidFill>
                    <a:latin typeface="ＭＳ Ｐゴシック"/>
                    <a:ea typeface="ＭＳ Ｐゴシック"/>
                    <a:cs typeface="Arial"/>
                  </a:rPr>
                  <a:t>放射能測定法シリーズの更新</a:t>
                </a:r>
                <a:endParaRPr lang="en-US" altLang="ja-JP" sz="1200" b="0" i="0" u="none" strike="noStrike" baseline="0">
                  <a:solidFill>
                    <a:sysClr val="windowText" lastClr="000000"/>
                  </a:solidFill>
                  <a:latin typeface="ＭＳ Ｐゴシック"/>
                  <a:ea typeface="ＭＳ Ｐゴシック"/>
                  <a:cs typeface="Arial"/>
                </a:endParaRPr>
              </a:p>
            </xdr:txBody>
          </xdr:sp>
          <xdr:sp macro="" textlink="">
            <xdr:nvSpPr>
              <xdr:cNvPr id="45" name="AutoShape 6">
                <a:extLst>
                  <a:ext uri="{FF2B5EF4-FFF2-40B4-BE49-F238E27FC236}">
                    <a16:creationId xmlns:a16="http://schemas.microsoft.com/office/drawing/2014/main" xmlns="" id="{00000000-0008-0000-0000-00004E000000}"/>
                  </a:ext>
                </a:extLst>
              </xdr:cNvPr>
              <xdr:cNvSpPr>
                <a:spLocks noChangeArrowheads="1"/>
              </xdr:cNvSpPr>
            </xdr:nvSpPr>
            <xdr:spPr bwMode="auto">
              <a:xfrm>
                <a:off x="5188740" y="49777650"/>
                <a:ext cx="2460335" cy="35333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grpSp>
        <xdr:cxnSp macro="">
          <xdr:nvCxnSpPr>
            <xdr:cNvPr id="38" name="直線矢印コネクタ 37">
              <a:extLst>
                <a:ext uri="{FF2B5EF4-FFF2-40B4-BE49-F238E27FC236}">
                  <a16:creationId xmlns:a16="http://schemas.microsoft.com/office/drawing/2014/main" xmlns="" id="{00000000-0008-0000-0000-00004F000000}"/>
                </a:ext>
              </a:extLst>
            </xdr:cNvPr>
            <xdr:cNvCxnSpPr/>
          </xdr:nvCxnSpPr>
          <xdr:spPr>
            <a:xfrm>
              <a:off x="5755665" y="46290443"/>
              <a:ext cx="0" cy="62728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nvGrpSpPr>
            <xdr:cNvPr id="39" name="グループ化 38">
              <a:extLst>
                <a:ext uri="{FF2B5EF4-FFF2-40B4-BE49-F238E27FC236}">
                  <a16:creationId xmlns:a16="http://schemas.microsoft.com/office/drawing/2014/main" xmlns="" id="{00000000-0008-0000-0000-000050000000}"/>
                </a:ext>
              </a:extLst>
            </xdr:cNvPr>
            <xdr:cNvGrpSpPr/>
          </xdr:nvGrpSpPr>
          <xdr:grpSpPr>
            <a:xfrm>
              <a:off x="4190895" y="46870463"/>
              <a:ext cx="3145565" cy="2526024"/>
              <a:chOff x="4226011" y="50708990"/>
              <a:chExt cx="2638936" cy="2548846"/>
            </a:xfrm>
          </xdr:grpSpPr>
          <xdr:sp macro="" textlink="">
            <xdr:nvSpPr>
              <xdr:cNvPr id="40" name="Text Box 5">
                <a:extLst>
                  <a:ext uri="{FF2B5EF4-FFF2-40B4-BE49-F238E27FC236}">
                    <a16:creationId xmlns:a16="http://schemas.microsoft.com/office/drawing/2014/main" xmlns="" id="{00000000-0008-0000-0000-000051000000}"/>
                  </a:ext>
                </a:extLst>
              </xdr:cNvPr>
              <xdr:cNvSpPr txBox="1">
                <a:spLocks noChangeArrowheads="1"/>
              </xdr:cNvSpPr>
            </xdr:nvSpPr>
            <xdr:spPr bwMode="auto">
              <a:xfrm>
                <a:off x="4617131" y="50983359"/>
                <a:ext cx="1855658" cy="1184782"/>
              </a:xfrm>
              <a:prstGeom prst="rect">
                <a:avLst/>
              </a:prstGeom>
              <a:solidFill>
                <a:schemeClr val="bg1"/>
              </a:solidFill>
              <a:ln w="9525">
                <a:solidFill>
                  <a:srgbClr val="000000"/>
                </a:solidFill>
                <a:miter lim="800000"/>
                <a:headEnd/>
                <a:tailEnd/>
              </a:ln>
            </xdr:spPr>
            <xdr:txBody>
              <a:bodyPr vertOverflow="clip" wrap="square" lIns="91440" tIns="45720" rIns="91440" bIns="45720" anchor="ctr" upright="1"/>
              <a:lstStyle/>
              <a:p>
                <a:pPr algn="ctr" rtl="0">
                  <a:lnSpc>
                    <a:spcPts val="1500"/>
                  </a:lnSpc>
                  <a:defRPr sz="1000"/>
                </a:pPr>
                <a:r>
                  <a:rPr lang="en-US" altLang="ja-JP" sz="1200" b="0" i="0" u="none" strike="noStrike" baseline="0">
                    <a:solidFill>
                      <a:sysClr val="windowText" lastClr="000000"/>
                    </a:solidFill>
                    <a:latin typeface="ＭＳ Ｐゴシック"/>
                    <a:ea typeface="ＭＳ Ｐゴシック"/>
                  </a:rPr>
                  <a:t>A</a:t>
                </a:r>
                <a:r>
                  <a:rPr lang="ja-JP" altLang="en-US" sz="1200" b="0" i="0" u="none" strike="noStrike" baseline="0">
                    <a:solidFill>
                      <a:sysClr val="windowText" lastClr="000000"/>
                    </a:solidFill>
                    <a:latin typeface="ＭＳ Ｐゴシック"/>
                    <a:ea typeface="ＭＳ Ｐゴシック"/>
                  </a:rPr>
                  <a:t>．公益財団法人日本分析センター</a:t>
                </a:r>
                <a:endParaRPr lang="en-US" altLang="ja-JP" sz="1200" b="0" i="0" u="none" strike="noStrike" baseline="0">
                  <a:solidFill>
                    <a:sysClr val="windowText" lastClr="000000"/>
                  </a:solidFill>
                  <a:latin typeface="ＭＳ Ｐゴシック"/>
                  <a:ea typeface="ＭＳ Ｐゴシック"/>
                </a:endParaRPr>
              </a:p>
              <a:p>
                <a:pPr algn="ctr" rtl="0">
                  <a:lnSpc>
                    <a:spcPts val="1500"/>
                  </a:lnSpc>
                  <a:defRPr sz="1000"/>
                </a:pPr>
                <a:endParaRPr lang="en-US" altLang="ja-JP" sz="12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200" b="0" i="0" u="none" strike="noStrike" baseline="0">
                    <a:solidFill>
                      <a:sysClr val="windowText" lastClr="000000"/>
                    </a:solidFill>
                    <a:latin typeface="ＭＳ Ｐゴシック"/>
                    <a:ea typeface="ＭＳ Ｐゴシック"/>
                    <a:cs typeface="Arial"/>
                  </a:rPr>
                  <a:t>２３百万円</a:t>
                </a:r>
                <a:endParaRPr lang="ja-JP" altLang="en-US" sz="1200">
                  <a:solidFill>
                    <a:sysClr val="windowText" lastClr="000000"/>
                  </a:solidFill>
                </a:endParaRPr>
              </a:p>
            </xdr:txBody>
          </xdr:sp>
          <xdr:sp macro="" textlink="">
            <xdr:nvSpPr>
              <xdr:cNvPr id="41" name="AutoShape 6">
                <a:extLst>
                  <a:ext uri="{FF2B5EF4-FFF2-40B4-BE49-F238E27FC236}">
                    <a16:creationId xmlns:a16="http://schemas.microsoft.com/office/drawing/2014/main" xmlns="" id="{00000000-0008-0000-0000-000052000000}"/>
                  </a:ext>
                </a:extLst>
              </xdr:cNvPr>
              <xdr:cNvSpPr>
                <a:spLocks noChangeArrowheads="1"/>
              </xdr:cNvSpPr>
            </xdr:nvSpPr>
            <xdr:spPr bwMode="auto">
              <a:xfrm>
                <a:off x="4594405" y="52272394"/>
                <a:ext cx="1904019" cy="7775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sp macro="" textlink="">
            <xdr:nvSpPr>
              <xdr:cNvPr id="42" name="Text Box 7">
                <a:extLst>
                  <a:ext uri="{FF2B5EF4-FFF2-40B4-BE49-F238E27FC236}">
                    <a16:creationId xmlns:a16="http://schemas.microsoft.com/office/drawing/2014/main" xmlns="" id="{00000000-0008-0000-0000-000053000000}"/>
                  </a:ext>
                </a:extLst>
              </xdr:cNvPr>
              <xdr:cNvSpPr txBox="1">
                <a:spLocks noChangeArrowheads="1"/>
              </xdr:cNvSpPr>
            </xdr:nvSpPr>
            <xdr:spPr bwMode="auto">
              <a:xfrm>
                <a:off x="4663244" y="52305440"/>
                <a:ext cx="1865290" cy="952396"/>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ysClr val="windowText" lastClr="000000"/>
                    </a:solidFill>
                    <a:latin typeface="ＭＳ Ｐゴシック"/>
                    <a:ea typeface="ＭＳ Ｐゴシック"/>
                    <a:cs typeface="Arial"/>
                  </a:rPr>
                  <a:t>「放射能測定法シリーズ」の改訂の方向性の技術的検討及び改訂案の作成</a:t>
                </a:r>
              </a:p>
            </xdr:txBody>
          </xdr:sp>
          <xdr:sp macro="" textlink="">
            <xdr:nvSpPr>
              <xdr:cNvPr id="43" name="テキスト ボックス 44">
                <a:extLst>
                  <a:ext uri="{FF2B5EF4-FFF2-40B4-BE49-F238E27FC236}">
                    <a16:creationId xmlns:a16="http://schemas.microsoft.com/office/drawing/2014/main" xmlns="" id="{00000000-0008-0000-0000-000054000000}"/>
                  </a:ext>
                </a:extLst>
              </xdr:cNvPr>
              <xdr:cNvSpPr txBox="1">
                <a:spLocks noChangeArrowheads="1"/>
              </xdr:cNvSpPr>
            </xdr:nvSpPr>
            <xdr:spPr bwMode="auto">
              <a:xfrm>
                <a:off x="4226011" y="50708990"/>
                <a:ext cx="2638936" cy="357510"/>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委託</a:t>
                </a:r>
                <a:r>
                  <a:rPr lang="en-US" alt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一般競争入札契約（総合評価）</a:t>
                </a:r>
                <a:r>
                  <a:rPr lang="en-US" alt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p>
            </xdr:txBody>
          </xdr:sp>
        </xdr:grp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U1" sqref="AU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407</v>
      </c>
      <c r="AJ2" s="940" t="s">
        <v>719</v>
      </c>
      <c r="AK2" s="940"/>
      <c r="AL2" s="940"/>
      <c r="AM2" s="940"/>
      <c r="AN2" s="98" t="s">
        <v>407</v>
      </c>
      <c r="AO2" s="940">
        <v>20</v>
      </c>
      <c r="AP2" s="940"/>
      <c r="AQ2" s="940"/>
      <c r="AR2" s="99" t="s">
        <v>712</v>
      </c>
      <c r="AS2" s="946">
        <v>44</v>
      </c>
      <c r="AT2" s="946"/>
      <c r="AU2" s="946"/>
      <c r="AV2" s="98" t="str">
        <f>IF(AW2="","","-")</f>
        <v/>
      </c>
      <c r="AW2" s="906"/>
      <c r="AX2" s="906"/>
    </row>
    <row r="3" spans="1:50" ht="21" customHeight="1" thickBot="1" x14ac:dyDescent="0.2">
      <c r="A3" s="862" t="s">
        <v>705</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714</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713</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715</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504</v>
      </c>
      <c r="H5" s="835"/>
      <c r="I5" s="835"/>
      <c r="J5" s="835"/>
      <c r="K5" s="835"/>
      <c r="L5" s="835"/>
      <c r="M5" s="836" t="s">
        <v>66</v>
      </c>
      <c r="N5" s="837"/>
      <c r="O5" s="837"/>
      <c r="P5" s="837"/>
      <c r="Q5" s="837"/>
      <c r="R5" s="838"/>
      <c r="S5" s="839" t="s">
        <v>515</v>
      </c>
      <c r="T5" s="835"/>
      <c r="U5" s="835"/>
      <c r="V5" s="835"/>
      <c r="W5" s="835"/>
      <c r="X5" s="840"/>
      <c r="Y5" s="696" t="s">
        <v>3</v>
      </c>
      <c r="Z5" s="542"/>
      <c r="AA5" s="542"/>
      <c r="AB5" s="542"/>
      <c r="AC5" s="542"/>
      <c r="AD5" s="543"/>
      <c r="AE5" s="697" t="s">
        <v>717</v>
      </c>
      <c r="AF5" s="697"/>
      <c r="AG5" s="697"/>
      <c r="AH5" s="697"/>
      <c r="AI5" s="697"/>
      <c r="AJ5" s="697"/>
      <c r="AK5" s="697"/>
      <c r="AL5" s="697"/>
      <c r="AM5" s="697"/>
      <c r="AN5" s="697"/>
      <c r="AO5" s="697"/>
      <c r="AP5" s="698"/>
      <c r="AQ5" s="699" t="s">
        <v>716</v>
      </c>
      <c r="AR5" s="700"/>
      <c r="AS5" s="700"/>
      <c r="AT5" s="700"/>
      <c r="AU5" s="700"/>
      <c r="AV5" s="700"/>
      <c r="AW5" s="700"/>
      <c r="AX5" s="701"/>
    </row>
    <row r="6" spans="1:50" ht="39" customHeight="1" x14ac:dyDescent="0.15">
      <c r="A6" s="704" t="s">
        <v>4</v>
      </c>
      <c r="B6" s="705"/>
      <c r="C6" s="705"/>
      <c r="D6" s="705"/>
      <c r="E6" s="705"/>
      <c r="F6" s="705"/>
      <c r="G6" s="389" t="str">
        <f>入力規則等!F39</f>
        <v>エネルギー対策特別会計電源開発促進勘定</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720</v>
      </c>
      <c r="H7" s="498"/>
      <c r="I7" s="498"/>
      <c r="J7" s="498"/>
      <c r="K7" s="498"/>
      <c r="L7" s="498"/>
      <c r="M7" s="498"/>
      <c r="N7" s="498"/>
      <c r="O7" s="498"/>
      <c r="P7" s="498"/>
      <c r="Q7" s="498"/>
      <c r="R7" s="498"/>
      <c r="S7" s="498"/>
      <c r="T7" s="498"/>
      <c r="U7" s="498"/>
      <c r="V7" s="498"/>
      <c r="W7" s="498"/>
      <c r="X7" s="499"/>
      <c r="Y7" s="918" t="s">
        <v>390</v>
      </c>
      <c r="Z7" s="439"/>
      <c r="AA7" s="439"/>
      <c r="AB7" s="439"/>
      <c r="AC7" s="439"/>
      <c r="AD7" s="919"/>
      <c r="AE7" s="907" t="s">
        <v>721</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科学技術・イノベーション</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エネルギー対策</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802</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800</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702</v>
      </c>
      <c r="AE12" s="441"/>
      <c r="AF12" s="441"/>
      <c r="AG12" s="441"/>
      <c r="AH12" s="441"/>
      <c r="AI12" s="441"/>
      <c r="AJ12" s="442"/>
      <c r="AK12" s="446" t="s">
        <v>706</v>
      </c>
      <c r="AL12" s="441"/>
      <c r="AM12" s="441"/>
      <c r="AN12" s="441"/>
      <c r="AO12" s="441"/>
      <c r="AP12" s="441"/>
      <c r="AQ12" s="442"/>
      <c r="AR12" s="446" t="s">
        <v>707</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12</v>
      </c>
      <c r="Q13" s="656"/>
      <c r="R13" s="656"/>
      <c r="S13" s="656"/>
      <c r="T13" s="656"/>
      <c r="U13" s="656"/>
      <c r="V13" s="657"/>
      <c r="W13" s="655">
        <v>34</v>
      </c>
      <c r="X13" s="656"/>
      <c r="Y13" s="656"/>
      <c r="Z13" s="656"/>
      <c r="AA13" s="656"/>
      <c r="AB13" s="656"/>
      <c r="AC13" s="657"/>
      <c r="AD13" s="655">
        <v>39</v>
      </c>
      <c r="AE13" s="656"/>
      <c r="AF13" s="656"/>
      <c r="AG13" s="656"/>
      <c r="AH13" s="656"/>
      <c r="AI13" s="656"/>
      <c r="AJ13" s="657"/>
      <c r="AK13" s="655">
        <v>39</v>
      </c>
      <c r="AL13" s="656"/>
      <c r="AM13" s="656"/>
      <c r="AN13" s="656"/>
      <c r="AO13" s="656"/>
      <c r="AP13" s="656"/>
      <c r="AQ13" s="657"/>
      <c r="AR13" s="915">
        <v>60</v>
      </c>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722</v>
      </c>
      <c r="Q14" s="656"/>
      <c r="R14" s="656"/>
      <c r="S14" s="656"/>
      <c r="T14" s="656"/>
      <c r="U14" s="656"/>
      <c r="V14" s="657"/>
      <c r="W14" s="655" t="s">
        <v>722</v>
      </c>
      <c r="X14" s="656"/>
      <c r="Y14" s="656"/>
      <c r="Z14" s="656"/>
      <c r="AA14" s="656"/>
      <c r="AB14" s="656"/>
      <c r="AC14" s="657"/>
      <c r="AD14" s="655" t="s">
        <v>722</v>
      </c>
      <c r="AE14" s="656"/>
      <c r="AF14" s="656"/>
      <c r="AG14" s="656"/>
      <c r="AH14" s="656"/>
      <c r="AI14" s="656"/>
      <c r="AJ14" s="657"/>
      <c r="AK14" s="655" t="s">
        <v>723</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722</v>
      </c>
      <c r="Q15" s="656"/>
      <c r="R15" s="656"/>
      <c r="S15" s="656"/>
      <c r="T15" s="656"/>
      <c r="U15" s="656"/>
      <c r="V15" s="657"/>
      <c r="W15" s="655" t="s">
        <v>722</v>
      </c>
      <c r="X15" s="656"/>
      <c r="Y15" s="656"/>
      <c r="Z15" s="656"/>
      <c r="AA15" s="656"/>
      <c r="AB15" s="656"/>
      <c r="AC15" s="657"/>
      <c r="AD15" s="655" t="s">
        <v>722</v>
      </c>
      <c r="AE15" s="656"/>
      <c r="AF15" s="656"/>
      <c r="AG15" s="656"/>
      <c r="AH15" s="656"/>
      <c r="AI15" s="656"/>
      <c r="AJ15" s="657"/>
      <c r="AK15" s="655" t="s">
        <v>724</v>
      </c>
      <c r="AL15" s="656"/>
      <c r="AM15" s="656"/>
      <c r="AN15" s="656"/>
      <c r="AO15" s="656"/>
      <c r="AP15" s="656"/>
      <c r="AQ15" s="657"/>
      <c r="AR15" s="655" t="s">
        <v>811</v>
      </c>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722</v>
      </c>
      <c r="Q16" s="656"/>
      <c r="R16" s="656"/>
      <c r="S16" s="656"/>
      <c r="T16" s="656"/>
      <c r="U16" s="656"/>
      <c r="V16" s="657"/>
      <c r="W16" s="655" t="s">
        <v>722</v>
      </c>
      <c r="X16" s="656"/>
      <c r="Y16" s="656"/>
      <c r="Z16" s="656"/>
      <c r="AA16" s="656"/>
      <c r="AB16" s="656"/>
      <c r="AC16" s="657"/>
      <c r="AD16" s="655" t="s">
        <v>722</v>
      </c>
      <c r="AE16" s="656"/>
      <c r="AF16" s="656"/>
      <c r="AG16" s="656"/>
      <c r="AH16" s="656"/>
      <c r="AI16" s="656"/>
      <c r="AJ16" s="657"/>
      <c r="AK16" s="655" t="s">
        <v>724</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722</v>
      </c>
      <c r="Q17" s="656"/>
      <c r="R17" s="656"/>
      <c r="S17" s="656"/>
      <c r="T17" s="656"/>
      <c r="U17" s="656"/>
      <c r="V17" s="657"/>
      <c r="W17" s="655" t="s">
        <v>722</v>
      </c>
      <c r="X17" s="656"/>
      <c r="Y17" s="656"/>
      <c r="Z17" s="656"/>
      <c r="AA17" s="656"/>
      <c r="AB17" s="656"/>
      <c r="AC17" s="657"/>
      <c r="AD17" s="655" t="s">
        <v>722</v>
      </c>
      <c r="AE17" s="656"/>
      <c r="AF17" s="656"/>
      <c r="AG17" s="656"/>
      <c r="AH17" s="656"/>
      <c r="AI17" s="656"/>
      <c r="AJ17" s="657"/>
      <c r="AK17" s="655" t="s">
        <v>725</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12</v>
      </c>
      <c r="Q18" s="874"/>
      <c r="R18" s="874"/>
      <c r="S18" s="874"/>
      <c r="T18" s="874"/>
      <c r="U18" s="874"/>
      <c r="V18" s="875"/>
      <c r="W18" s="873">
        <f>SUM(W13:AC17)</f>
        <v>34</v>
      </c>
      <c r="X18" s="874"/>
      <c r="Y18" s="874"/>
      <c r="Z18" s="874"/>
      <c r="AA18" s="874"/>
      <c r="AB18" s="874"/>
      <c r="AC18" s="875"/>
      <c r="AD18" s="873">
        <f>SUM(AD13:AJ17)</f>
        <v>39</v>
      </c>
      <c r="AE18" s="874"/>
      <c r="AF18" s="874"/>
      <c r="AG18" s="874"/>
      <c r="AH18" s="874"/>
      <c r="AI18" s="874"/>
      <c r="AJ18" s="875"/>
      <c r="AK18" s="873">
        <f>SUM(AK13:AQ17)</f>
        <v>39</v>
      </c>
      <c r="AL18" s="874"/>
      <c r="AM18" s="874"/>
      <c r="AN18" s="874"/>
      <c r="AO18" s="874"/>
      <c r="AP18" s="874"/>
      <c r="AQ18" s="875"/>
      <c r="AR18" s="873">
        <f>SUM(AR13:AX17)</f>
        <v>60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10</v>
      </c>
      <c r="Q19" s="656"/>
      <c r="R19" s="656"/>
      <c r="S19" s="656"/>
      <c r="T19" s="656"/>
      <c r="U19" s="656"/>
      <c r="V19" s="657"/>
      <c r="W19" s="655">
        <v>22</v>
      </c>
      <c r="X19" s="656"/>
      <c r="Y19" s="656"/>
      <c r="Z19" s="656"/>
      <c r="AA19" s="656"/>
      <c r="AB19" s="656"/>
      <c r="AC19" s="657"/>
      <c r="AD19" s="655">
        <v>23</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0.83333333333333337</v>
      </c>
      <c r="Q20" s="316"/>
      <c r="R20" s="316"/>
      <c r="S20" s="316"/>
      <c r="T20" s="316"/>
      <c r="U20" s="316"/>
      <c r="V20" s="316"/>
      <c r="W20" s="316">
        <f t="shared" ref="W20" si="0">IF(W18=0, "-", SUM(W19)/W18)</f>
        <v>0.6470588235294118</v>
      </c>
      <c r="X20" s="316"/>
      <c r="Y20" s="316"/>
      <c r="Z20" s="316"/>
      <c r="AA20" s="316"/>
      <c r="AB20" s="316"/>
      <c r="AC20" s="316"/>
      <c r="AD20" s="316">
        <f t="shared" ref="AD20" si="1">IF(AD18=0, "-", SUM(AD19)/AD18)</f>
        <v>0.58974358974358976</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f>IF(P19=0, "-", SUM(P19)/SUM(P13,P14))</f>
        <v>0.83333333333333337</v>
      </c>
      <c r="Q21" s="316"/>
      <c r="R21" s="316"/>
      <c r="S21" s="316"/>
      <c r="T21" s="316"/>
      <c r="U21" s="316"/>
      <c r="V21" s="316"/>
      <c r="W21" s="316">
        <f t="shared" ref="W21" si="2">IF(W19=0, "-", SUM(W19)/SUM(W13,W14))</f>
        <v>0.6470588235294118</v>
      </c>
      <c r="X21" s="316"/>
      <c r="Y21" s="316"/>
      <c r="Z21" s="316"/>
      <c r="AA21" s="316"/>
      <c r="AB21" s="316"/>
      <c r="AC21" s="316"/>
      <c r="AD21" s="316">
        <f t="shared" ref="AD21" si="3">IF(AD19=0, "-", SUM(AD19)/SUM(AD13,AD14))</f>
        <v>0.58974358974358976</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710</v>
      </c>
      <c r="B22" s="969"/>
      <c r="C22" s="969"/>
      <c r="D22" s="969"/>
      <c r="E22" s="969"/>
      <c r="F22" s="970"/>
      <c r="G22" s="964" t="s">
        <v>333</v>
      </c>
      <c r="H22" s="222"/>
      <c r="I22" s="222"/>
      <c r="J22" s="222"/>
      <c r="K22" s="222"/>
      <c r="L22" s="222"/>
      <c r="M22" s="222"/>
      <c r="N22" s="222"/>
      <c r="O22" s="223"/>
      <c r="P22" s="929" t="s">
        <v>708</v>
      </c>
      <c r="Q22" s="222"/>
      <c r="R22" s="222"/>
      <c r="S22" s="222"/>
      <c r="T22" s="222"/>
      <c r="U22" s="222"/>
      <c r="V22" s="223"/>
      <c r="W22" s="929" t="s">
        <v>709</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32.25" customHeight="1" x14ac:dyDescent="0.15">
      <c r="A23" s="971"/>
      <c r="B23" s="972"/>
      <c r="C23" s="972"/>
      <c r="D23" s="972"/>
      <c r="E23" s="972"/>
      <c r="F23" s="973"/>
      <c r="G23" s="965" t="s">
        <v>796</v>
      </c>
      <c r="H23" s="966"/>
      <c r="I23" s="966"/>
      <c r="J23" s="966"/>
      <c r="K23" s="966"/>
      <c r="L23" s="966"/>
      <c r="M23" s="966"/>
      <c r="N23" s="966"/>
      <c r="O23" s="967"/>
      <c r="P23" s="915">
        <v>26</v>
      </c>
      <c r="Q23" s="916"/>
      <c r="R23" s="916"/>
      <c r="S23" s="916"/>
      <c r="T23" s="916"/>
      <c r="U23" s="916"/>
      <c r="V23" s="930"/>
      <c r="W23" s="915">
        <v>47</v>
      </c>
      <c r="X23" s="916"/>
      <c r="Y23" s="916"/>
      <c r="Z23" s="916"/>
      <c r="AA23" s="916"/>
      <c r="AB23" s="916"/>
      <c r="AC23" s="930"/>
      <c r="AD23" s="978" t="s">
        <v>806</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39.75" customHeight="1" x14ac:dyDescent="0.15">
      <c r="A24" s="971"/>
      <c r="B24" s="972"/>
      <c r="C24" s="972"/>
      <c r="D24" s="972"/>
      <c r="E24" s="972"/>
      <c r="F24" s="973"/>
      <c r="G24" s="931" t="s">
        <v>797</v>
      </c>
      <c r="H24" s="932"/>
      <c r="I24" s="932"/>
      <c r="J24" s="932"/>
      <c r="K24" s="932"/>
      <c r="L24" s="932"/>
      <c r="M24" s="932"/>
      <c r="N24" s="932"/>
      <c r="O24" s="933"/>
      <c r="P24" s="655">
        <v>13</v>
      </c>
      <c r="Q24" s="656"/>
      <c r="R24" s="656"/>
      <c r="S24" s="656"/>
      <c r="T24" s="656"/>
      <c r="U24" s="656"/>
      <c r="V24" s="657"/>
      <c r="W24" s="655">
        <v>13</v>
      </c>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947">
        <f>AK13</f>
        <v>39</v>
      </c>
      <c r="Q29" s="948"/>
      <c r="R29" s="948"/>
      <c r="S29" s="948"/>
      <c r="T29" s="948"/>
      <c r="U29" s="948"/>
      <c r="V29" s="949"/>
      <c r="W29" s="947">
        <f>AR13</f>
        <v>60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391</v>
      </c>
      <c r="AF30" s="854"/>
      <c r="AG30" s="854"/>
      <c r="AH30" s="855"/>
      <c r="AI30" s="910" t="s">
        <v>413</v>
      </c>
      <c r="AJ30" s="910"/>
      <c r="AK30" s="910"/>
      <c r="AL30" s="853"/>
      <c r="AM30" s="910" t="s">
        <v>510</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v>3</v>
      </c>
      <c r="AR31" s="201"/>
      <c r="AS31" s="136" t="s">
        <v>233</v>
      </c>
      <c r="AT31" s="137"/>
      <c r="AU31" s="200"/>
      <c r="AV31" s="200"/>
      <c r="AW31" s="392" t="s">
        <v>179</v>
      </c>
      <c r="AX31" s="393"/>
    </row>
    <row r="32" spans="1:50" ht="30" customHeight="1" x14ac:dyDescent="0.15">
      <c r="A32" s="397"/>
      <c r="B32" s="395"/>
      <c r="C32" s="395"/>
      <c r="D32" s="395"/>
      <c r="E32" s="395"/>
      <c r="F32" s="396"/>
      <c r="G32" s="563" t="s">
        <v>726</v>
      </c>
      <c r="H32" s="564"/>
      <c r="I32" s="564"/>
      <c r="J32" s="564"/>
      <c r="K32" s="564"/>
      <c r="L32" s="564"/>
      <c r="M32" s="564"/>
      <c r="N32" s="564"/>
      <c r="O32" s="565"/>
      <c r="P32" s="108" t="s">
        <v>727</v>
      </c>
      <c r="Q32" s="108"/>
      <c r="R32" s="108"/>
      <c r="S32" s="108"/>
      <c r="T32" s="108"/>
      <c r="U32" s="108"/>
      <c r="V32" s="108"/>
      <c r="W32" s="108"/>
      <c r="X32" s="109"/>
      <c r="Y32" s="470" t="s">
        <v>12</v>
      </c>
      <c r="Z32" s="530"/>
      <c r="AA32" s="531"/>
      <c r="AB32" s="460" t="s">
        <v>728</v>
      </c>
      <c r="AC32" s="460"/>
      <c r="AD32" s="460"/>
      <c r="AE32" s="218">
        <v>1</v>
      </c>
      <c r="AF32" s="219"/>
      <c r="AG32" s="219"/>
      <c r="AH32" s="219"/>
      <c r="AI32" s="218">
        <v>0</v>
      </c>
      <c r="AJ32" s="219"/>
      <c r="AK32" s="219"/>
      <c r="AL32" s="219"/>
      <c r="AM32" s="218">
        <v>1</v>
      </c>
      <c r="AN32" s="219"/>
      <c r="AO32" s="219"/>
      <c r="AP32" s="219"/>
      <c r="AQ32" s="336" t="s">
        <v>724</v>
      </c>
      <c r="AR32" s="208"/>
      <c r="AS32" s="208"/>
      <c r="AT32" s="337"/>
      <c r="AU32" s="219" t="s">
        <v>729</v>
      </c>
      <c r="AV32" s="219"/>
      <c r="AW32" s="219"/>
      <c r="AX32" s="221"/>
    </row>
    <row r="33" spans="1:51" ht="30"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728</v>
      </c>
      <c r="AC33" s="522"/>
      <c r="AD33" s="522"/>
      <c r="AE33" s="218">
        <v>2</v>
      </c>
      <c r="AF33" s="219"/>
      <c r="AG33" s="219"/>
      <c r="AH33" s="219"/>
      <c r="AI33" s="218">
        <v>2</v>
      </c>
      <c r="AJ33" s="219"/>
      <c r="AK33" s="219"/>
      <c r="AL33" s="219"/>
      <c r="AM33" s="218">
        <v>2</v>
      </c>
      <c r="AN33" s="219"/>
      <c r="AO33" s="219"/>
      <c r="AP33" s="219"/>
      <c r="AQ33" s="336">
        <v>2</v>
      </c>
      <c r="AR33" s="208"/>
      <c r="AS33" s="208"/>
      <c r="AT33" s="337"/>
      <c r="AU33" s="219" t="s">
        <v>724</v>
      </c>
      <c r="AV33" s="219"/>
      <c r="AW33" s="219"/>
      <c r="AX33" s="221"/>
    </row>
    <row r="34" spans="1:51" ht="30"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50</v>
      </c>
      <c r="AF34" s="219"/>
      <c r="AG34" s="219"/>
      <c r="AH34" s="219"/>
      <c r="AI34" s="218">
        <v>0</v>
      </c>
      <c r="AJ34" s="219"/>
      <c r="AK34" s="219"/>
      <c r="AL34" s="219"/>
      <c r="AM34" s="218">
        <v>50</v>
      </c>
      <c r="AN34" s="219"/>
      <c r="AO34" s="219"/>
      <c r="AP34" s="219"/>
      <c r="AQ34" s="336" t="s">
        <v>730</v>
      </c>
      <c r="AR34" s="208"/>
      <c r="AS34" s="208"/>
      <c r="AT34" s="337"/>
      <c r="AU34" s="219" t="s">
        <v>724</v>
      </c>
      <c r="AV34" s="219"/>
      <c r="AW34" s="219"/>
      <c r="AX34" s="221"/>
    </row>
    <row r="35" spans="1:51" ht="23.25" customHeight="1" x14ac:dyDescent="0.15">
      <c r="A35" s="228" t="s">
        <v>381</v>
      </c>
      <c r="B35" s="229"/>
      <c r="C35" s="229"/>
      <c r="D35" s="229"/>
      <c r="E35" s="229"/>
      <c r="F35" s="230"/>
      <c r="G35" s="234" t="s">
        <v>731</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5"/>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v>3</v>
      </c>
      <c r="AR38" s="201"/>
      <c r="AS38" s="136" t="s">
        <v>233</v>
      </c>
      <c r="AT38" s="137"/>
      <c r="AU38" s="200"/>
      <c r="AV38" s="200"/>
      <c r="AW38" s="392" t="s">
        <v>179</v>
      </c>
      <c r="AX38" s="393"/>
      <c r="AY38">
        <f>$AY$37</f>
        <v>1</v>
      </c>
    </row>
    <row r="39" spans="1:51" ht="30" customHeight="1" x14ac:dyDescent="0.15">
      <c r="A39" s="397"/>
      <c r="B39" s="395"/>
      <c r="C39" s="395"/>
      <c r="D39" s="395"/>
      <c r="E39" s="395"/>
      <c r="F39" s="396"/>
      <c r="G39" s="563" t="s">
        <v>732</v>
      </c>
      <c r="H39" s="564"/>
      <c r="I39" s="564"/>
      <c r="J39" s="564"/>
      <c r="K39" s="564"/>
      <c r="L39" s="564"/>
      <c r="M39" s="564"/>
      <c r="N39" s="564"/>
      <c r="O39" s="565"/>
      <c r="P39" s="108" t="s">
        <v>733</v>
      </c>
      <c r="Q39" s="108"/>
      <c r="R39" s="108"/>
      <c r="S39" s="108"/>
      <c r="T39" s="108"/>
      <c r="U39" s="108"/>
      <c r="V39" s="108"/>
      <c r="W39" s="108"/>
      <c r="X39" s="109"/>
      <c r="Y39" s="470" t="s">
        <v>12</v>
      </c>
      <c r="Z39" s="530"/>
      <c r="AA39" s="531"/>
      <c r="AB39" s="460" t="s">
        <v>728</v>
      </c>
      <c r="AC39" s="460"/>
      <c r="AD39" s="460"/>
      <c r="AE39" s="218">
        <v>4</v>
      </c>
      <c r="AF39" s="219"/>
      <c r="AG39" s="219"/>
      <c r="AH39" s="219"/>
      <c r="AI39" s="218">
        <v>4</v>
      </c>
      <c r="AJ39" s="219"/>
      <c r="AK39" s="219"/>
      <c r="AL39" s="219"/>
      <c r="AM39" s="218">
        <v>5</v>
      </c>
      <c r="AN39" s="219"/>
      <c r="AO39" s="219"/>
      <c r="AP39" s="219"/>
      <c r="AQ39" s="336" t="s">
        <v>724</v>
      </c>
      <c r="AR39" s="208"/>
      <c r="AS39" s="208"/>
      <c r="AT39" s="337"/>
      <c r="AU39" s="219" t="s">
        <v>724</v>
      </c>
      <c r="AV39" s="219"/>
      <c r="AW39" s="219"/>
      <c r="AX39" s="221"/>
      <c r="AY39">
        <f t="shared" ref="AY39:AY43" si="4">$AY$37</f>
        <v>1</v>
      </c>
    </row>
    <row r="40" spans="1:51" ht="30"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728</v>
      </c>
      <c r="AC40" s="522"/>
      <c r="AD40" s="522"/>
      <c r="AE40" s="218">
        <v>5</v>
      </c>
      <c r="AF40" s="219"/>
      <c r="AG40" s="219"/>
      <c r="AH40" s="219"/>
      <c r="AI40" s="218">
        <v>6</v>
      </c>
      <c r="AJ40" s="219"/>
      <c r="AK40" s="219"/>
      <c r="AL40" s="219"/>
      <c r="AM40" s="218">
        <v>6</v>
      </c>
      <c r="AN40" s="219"/>
      <c r="AO40" s="219"/>
      <c r="AP40" s="219"/>
      <c r="AQ40" s="336">
        <v>7</v>
      </c>
      <c r="AR40" s="208"/>
      <c r="AS40" s="208"/>
      <c r="AT40" s="337"/>
      <c r="AU40" s="219" t="s">
        <v>724</v>
      </c>
      <c r="AV40" s="219"/>
      <c r="AW40" s="219"/>
      <c r="AX40" s="221"/>
      <c r="AY40">
        <f t="shared" si="4"/>
        <v>1</v>
      </c>
    </row>
    <row r="41" spans="1:51" ht="30"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v>11</v>
      </c>
      <c r="AF41" s="219"/>
      <c r="AG41" s="219"/>
      <c r="AH41" s="219"/>
      <c r="AI41" s="218">
        <v>11</v>
      </c>
      <c r="AJ41" s="219"/>
      <c r="AK41" s="219"/>
      <c r="AL41" s="219"/>
      <c r="AM41" s="218">
        <v>14</v>
      </c>
      <c r="AN41" s="219"/>
      <c r="AO41" s="219"/>
      <c r="AP41" s="219"/>
      <c r="AQ41" s="336" t="s">
        <v>724</v>
      </c>
      <c r="AR41" s="208"/>
      <c r="AS41" s="208"/>
      <c r="AT41" s="337"/>
      <c r="AU41" s="219" t="s">
        <v>729</v>
      </c>
      <c r="AV41" s="219"/>
      <c r="AW41" s="219"/>
      <c r="AX41" s="221"/>
      <c r="AY41">
        <f t="shared" si="4"/>
        <v>1</v>
      </c>
    </row>
    <row r="42" spans="1:51" ht="23.25" customHeight="1" x14ac:dyDescent="0.15">
      <c r="A42" s="228" t="s">
        <v>381</v>
      </c>
      <c r="B42" s="229"/>
      <c r="C42" s="229"/>
      <c r="D42" s="229"/>
      <c r="E42" s="229"/>
      <c r="F42" s="230"/>
      <c r="G42" s="234" t="s">
        <v>734</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c r="AS79" s="273"/>
      <c r="AT79" s="274"/>
      <c r="AU79" s="274"/>
      <c r="AV79" s="274"/>
      <c r="AW79" s="274"/>
      <c r="AX79" s="963"/>
      <c r="AY79">
        <f>COUNTIF($AR$79,"☑")</f>
        <v>0</v>
      </c>
    </row>
    <row r="80" spans="1:51" ht="18.75"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703</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1</v>
      </c>
    </row>
    <row r="81" spans="1:60" ht="22.5"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1</v>
      </c>
    </row>
    <row r="82" spans="1:60" ht="22.5" customHeight="1" x14ac:dyDescent="0.15">
      <c r="A82" s="860"/>
      <c r="B82" s="526"/>
      <c r="C82" s="424"/>
      <c r="D82" s="424"/>
      <c r="E82" s="424"/>
      <c r="F82" s="425"/>
      <c r="G82" s="674" t="s">
        <v>735</v>
      </c>
      <c r="H82" s="674"/>
      <c r="I82" s="674"/>
      <c r="J82" s="674"/>
      <c r="K82" s="674"/>
      <c r="L82" s="674"/>
      <c r="M82" s="674"/>
      <c r="N82" s="674"/>
      <c r="O82" s="674"/>
      <c r="P82" s="674"/>
      <c r="Q82" s="674"/>
      <c r="R82" s="674"/>
      <c r="S82" s="674"/>
      <c r="T82" s="674"/>
      <c r="U82" s="674"/>
      <c r="V82" s="674"/>
      <c r="W82" s="674"/>
      <c r="X82" s="674"/>
      <c r="Y82" s="674"/>
      <c r="Z82" s="674"/>
      <c r="AA82" s="675"/>
      <c r="AB82" s="879" t="s">
        <v>793</v>
      </c>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1</v>
      </c>
    </row>
    <row r="83" spans="1:60" ht="22.5"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1</v>
      </c>
    </row>
    <row r="84" spans="1:60" ht="39.75"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1</v>
      </c>
    </row>
    <row r="85" spans="1:60" ht="18.75"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1</v>
      </c>
      <c r="AZ85" s="10"/>
      <c r="BA85" s="10"/>
      <c r="BB85" s="10"/>
      <c r="BC85" s="10"/>
    </row>
    <row r="86" spans="1:60" ht="18.75"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v>3</v>
      </c>
      <c r="AR86" s="200"/>
      <c r="AS86" s="136" t="s">
        <v>233</v>
      </c>
      <c r="AT86" s="137"/>
      <c r="AU86" s="200"/>
      <c r="AV86" s="200"/>
      <c r="AW86" s="392" t="s">
        <v>179</v>
      </c>
      <c r="AX86" s="393"/>
      <c r="AY86">
        <f t="shared" si="10"/>
        <v>1</v>
      </c>
      <c r="AZ86" s="10"/>
      <c r="BA86" s="10"/>
      <c r="BB86" s="10"/>
      <c r="BC86" s="10"/>
      <c r="BD86" s="10"/>
      <c r="BE86" s="10"/>
      <c r="BF86" s="10"/>
      <c r="BG86" s="10"/>
      <c r="BH86" s="10"/>
    </row>
    <row r="87" spans="1:60" ht="23.25" customHeight="1" x14ac:dyDescent="0.15">
      <c r="A87" s="860"/>
      <c r="B87" s="424"/>
      <c r="C87" s="424"/>
      <c r="D87" s="424"/>
      <c r="E87" s="424"/>
      <c r="F87" s="425"/>
      <c r="G87" s="107" t="s">
        <v>736</v>
      </c>
      <c r="H87" s="108"/>
      <c r="I87" s="108"/>
      <c r="J87" s="108"/>
      <c r="K87" s="108"/>
      <c r="L87" s="108"/>
      <c r="M87" s="108"/>
      <c r="N87" s="108"/>
      <c r="O87" s="109"/>
      <c r="P87" s="108" t="s">
        <v>777</v>
      </c>
      <c r="Q87" s="513"/>
      <c r="R87" s="513"/>
      <c r="S87" s="513"/>
      <c r="T87" s="513"/>
      <c r="U87" s="513"/>
      <c r="V87" s="513"/>
      <c r="W87" s="513"/>
      <c r="X87" s="514"/>
      <c r="Y87" s="560" t="s">
        <v>62</v>
      </c>
      <c r="Z87" s="561"/>
      <c r="AA87" s="562"/>
      <c r="AB87" s="460" t="s">
        <v>737</v>
      </c>
      <c r="AC87" s="460"/>
      <c r="AD87" s="460"/>
      <c r="AE87" s="218">
        <v>5</v>
      </c>
      <c r="AF87" s="219"/>
      <c r="AG87" s="219"/>
      <c r="AH87" s="219"/>
      <c r="AI87" s="218">
        <v>2</v>
      </c>
      <c r="AJ87" s="219"/>
      <c r="AK87" s="219"/>
      <c r="AL87" s="219"/>
      <c r="AM87" s="218">
        <v>0</v>
      </c>
      <c r="AN87" s="219"/>
      <c r="AO87" s="219"/>
      <c r="AP87" s="219"/>
      <c r="AQ87" s="336" t="s">
        <v>774</v>
      </c>
      <c r="AR87" s="208"/>
      <c r="AS87" s="208"/>
      <c r="AT87" s="337"/>
      <c r="AU87" s="219" t="s">
        <v>738</v>
      </c>
      <c r="AV87" s="219"/>
      <c r="AW87" s="219"/>
      <c r="AX87" s="221"/>
      <c r="AY87">
        <f t="shared" si="10"/>
        <v>1</v>
      </c>
    </row>
    <row r="88" spans="1:60" ht="23.25"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t="s">
        <v>737</v>
      </c>
      <c r="AC88" s="522"/>
      <c r="AD88" s="522"/>
      <c r="AE88" s="218">
        <v>5</v>
      </c>
      <c r="AF88" s="219"/>
      <c r="AG88" s="219"/>
      <c r="AH88" s="219"/>
      <c r="AI88" s="218">
        <v>5</v>
      </c>
      <c r="AJ88" s="219"/>
      <c r="AK88" s="219"/>
      <c r="AL88" s="219"/>
      <c r="AM88" s="218">
        <v>5</v>
      </c>
      <c r="AN88" s="219"/>
      <c r="AO88" s="219"/>
      <c r="AP88" s="219"/>
      <c r="AQ88" s="336">
        <v>5</v>
      </c>
      <c r="AR88" s="208"/>
      <c r="AS88" s="208"/>
      <c r="AT88" s="337"/>
      <c r="AU88" s="219" t="s">
        <v>724</v>
      </c>
      <c r="AV88" s="219"/>
      <c r="AW88" s="219"/>
      <c r="AX88" s="221"/>
      <c r="AY88">
        <f t="shared" si="10"/>
        <v>1</v>
      </c>
      <c r="AZ88" s="10"/>
      <c r="BA88" s="10"/>
      <c r="BB88" s="10"/>
      <c r="BC88" s="10"/>
    </row>
    <row r="89" spans="1:60" ht="23.25" customHeight="1" thickBot="1" x14ac:dyDescent="0.2">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v>100</v>
      </c>
      <c r="AF89" s="226"/>
      <c r="AG89" s="226"/>
      <c r="AH89" s="226"/>
      <c r="AI89" s="225">
        <v>40</v>
      </c>
      <c r="AJ89" s="226"/>
      <c r="AK89" s="226"/>
      <c r="AL89" s="226"/>
      <c r="AM89" s="225">
        <v>0</v>
      </c>
      <c r="AN89" s="226"/>
      <c r="AO89" s="226"/>
      <c r="AP89" s="226"/>
      <c r="AQ89" s="336" t="s">
        <v>774</v>
      </c>
      <c r="AR89" s="208"/>
      <c r="AS89" s="208"/>
      <c r="AT89" s="337"/>
      <c r="AU89" s="219" t="s">
        <v>724</v>
      </c>
      <c r="AV89" s="219"/>
      <c r="AW89" s="219"/>
      <c r="AX89" s="221"/>
      <c r="AY89">
        <f t="shared" si="10"/>
        <v>1</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t="s">
        <v>737</v>
      </c>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t="s">
        <v>737</v>
      </c>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544</v>
      </c>
      <c r="AV100" s="318"/>
      <c r="AW100" s="318"/>
      <c r="AX100" s="320"/>
    </row>
    <row r="101" spans="1:60" ht="27.95" customHeight="1" x14ac:dyDescent="0.15">
      <c r="A101" s="418"/>
      <c r="B101" s="419"/>
      <c r="C101" s="419"/>
      <c r="D101" s="419"/>
      <c r="E101" s="419"/>
      <c r="F101" s="420"/>
      <c r="G101" s="108" t="s">
        <v>781</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728</v>
      </c>
      <c r="AC101" s="460"/>
      <c r="AD101" s="460"/>
      <c r="AE101" s="282">
        <v>2</v>
      </c>
      <c r="AF101" s="282"/>
      <c r="AG101" s="282"/>
      <c r="AH101" s="282"/>
      <c r="AI101" s="282">
        <v>2</v>
      </c>
      <c r="AJ101" s="282"/>
      <c r="AK101" s="282"/>
      <c r="AL101" s="282"/>
      <c r="AM101" s="282">
        <v>2</v>
      </c>
      <c r="AN101" s="282"/>
      <c r="AO101" s="282"/>
      <c r="AP101" s="282"/>
      <c r="AQ101" s="282" t="s">
        <v>739</v>
      </c>
      <c r="AR101" s="282"/>
      <c r="AS101" s="282"/>
      <c r="AT101" s="282"/>
      <c r="AU101" s="218" t="s">
        <v>738</v>
      </c>
      <c r="AV101" s="219"/>
      <c r="AW101" s="219"/>
      <c r="AX101" s="221"/>
    </row>
    <row r="102" spans="1:60" ht="27.9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728</v>
      </c>
      <c r="AC102" s="460"/>
      <c r="AD102" s="460"/>
      <c r="AE102" s="282">
        <v>3</v>
      </c>
      <c r="AF102" s="282"/>
      <c r="AG102" s="282"/>
      <c r="AH102" s="282"/>
      <c r="AI102" s="282">
        <v>3</v>
      </c>
      <c r="AJ102" s="282"/>
      <c r="AK102" s="282"/>
      <c r="AL102" s="282"/>
      <c r="AM102" s="282">
        <v>3</v>
      </c>
      <c r="AN102" s="282"/>
      <c r="AO102" s="282"/>
      <c r="AP102" s="282"/>
      <c r="AQ102" s="282">
        <v>3</v>
      </c>
      <c r="AR102" s="282"/>
      <c r="AS102" s="282"/>
      <c r="AT102" s="282"/>
      <c r="AU102" s="225">
        <v>3</v>
      </c>
      <c r="AV102" s="226"/>
      <c r="AW102" s="226"/>
      <c r="AX102" s="321"/>
    </row>
    <row r="103" spans="1:60" ht="31.5"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544</v>
      </c>
      <c r="AV103" s="280"/>
      <c r="AW103" s="280"/>
      <c r="AX103" s="281"/>
      <c r="AY103">
        <f>COUNTA($G$104)</f>
        <v>1</v>
      </c>
    </row>
    <row r="104" spans="1:60" ht="30" customHeight="1" x14ac:dyDescent="0.15">
      <c r="A104" s="418"/>
      <c r="B104" s="419"/>
      <c r="C104" s="419"/>
      <c r="D104" s="419"/>
      <c r="E104" s="419"/>
      <c r="F104" s="420"/>
      <c r="G104" s="108" t="s">
        <v>780</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737</v>
      </c>
      <c r="AC104" s="545"/>
      <c r="AD104" s="546"/>
      <c r="AE104" s="282">
        <v>2</v>
      </c>
      <c r="AF104" s="282"/>
      <c r="AG104" s="282"/>
      <c r="AH104" s="282"/>
      <c r="AI104" s="282">
        <v>1</v>
      </c>
      <c r="AJ104" s="282"/>
      <c r="AK104" s="282"/>
      <c r="AL104" s="282"/>
      <c r="AM104" s="282">
        <v>0</v>
      </c>
      <c r="AN104" s="282"/>
      <c r="AO104" s="282"/>
      <c r="AP104" s="282"/>
      <c r="AQ104" s="282" t="s">
        <v>724</v>
      </c>
      <c r="AR104" s="282"/>
      <c r="AS104" s="282"/>
      <c r="AT104" s="282"/>
      <c r="AU104" s="282" t="s">
        <v>724</v>
      </c>
      <c r="AV104" s="282"/>
      <c r="AW104" s="282"/>
      <c r="AX104" s="283"/>
      <c r="AY104">
        <f>$AY$103</f>
        <v>1</v>
      </c>
    </row>
    <row r="105" spans="1:60" ht="30"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737</v>
      </c>
      <c r="AC105" s="468"/>
      <c r="AD105" s="469"/>
      <c r="AE105" s="282">
        <v>2</v>
      </c>
      <c r="AF105" s="282"/>
      <c r="AG105" s="282"/>
      <c r="AH105" s="282"/>
      <c r="AI105" s="282">
        <v>1</v>
      </c>
      <c r="AJ105" s="282"/>
      <c r="AK105" s="282"/>
      <c r="AL105" s="282"/>
      <c r="AM105" s="282">
        <v>2</v>
      </c>
      <c r="AN105" s="282"/>
      <c r="AO105" s="282"/>
      <c r="AP105" s="282"/>
      <c r="AQ105" s="282">
        <v>2</v>
      </c>
      <c r="AR105" s="282"/>
      <c r="AS105" s="282"/>
      <c r="AT105" s="282"/>
      <c r="AU105" s="282">
        <v>1</v>
      </c>
      <c r="AV105" s="282"/>
      <c r="AW105" s="282"/>
      <c r="AX105" s="283"/>
      <c r="AY105">
        <f>$AY$103</f>
        <v>1</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544</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544</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544</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545</v>
      </c>
      <c r="AR115" s="590"/>
      <c r="AS115" s="590"/>
      <c r="AT115" s="590"/>
      <c r="AU115" s="590"/>
      <c r="AV115" s="590"/>
      <c r="AW115" s="590"/>
      <c r="AX115" s="591"/>
    </row>
    <row r="116" spans="1:51" ht="23.25" customHeight="1" x14ac:dyDescent="0.15">
      <c r="A116" s="435"/>
      <c r="B116" s="436"/>
      <c r="C116" s="436"/>
      <c r="D116" s="436"/>
      <c r="E116" s="436"/>
      <c r="F116" s="437"/>
      <c r="G116" s="387" t="s">
        <v>740</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741</v>
      </c>
      <c r="AC116" s="462"/>
      <c r="AD116" s="463"/>
      <c r="AE116" s="282">
        <v>11</v>
      </c>
      <c r="AF116" s="282"/>
      <c r="AG116" s="282"/>
      <c r="AH116" s="282"/>
      <c r="AI116" s="282">
        <v>10</v>
      </c>
      <c r="AJ116" s="282"/>
      <c r="AK116" s="282"/>
      <c r="AL116" s="282"/>
      <c r="AM116" s="282">
        <v>12</v>
      </c>
      <c r="AN116" s="282"/>
      <c r="AO116" s="282"/>
      <c r="AP116" s="282"/>
      <c r="AQ116" s="218">
        <v>13</v>
      </c>
      <c r="AR116" s="219"/>
      <c r="AS116" s="219"/>
      <c r="AT116" s="219"/>
      <c r="AU116" s="219"/>
      <c r="AV116" s="219"/>
      <c r="AW116" s="219"/>
      <c r="AX116" s="221"/>
    </row>
    <row r="117" spans="1:51" ht="46.5" customHeight="1" x14ac:dyDescent="0.1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742</v>
      </c>
      <c r="AC117" s="472"/>
      <c r="AD117" s="473"/>
      <c r="AE117" s="550" t="s">
        <v>782</v>
      </c>
      <c r="AF117" s="550"/>
      <c r="AG117" s="550"/>
      <c r="AH117" s="550"/>
      <c r="AI117" s="550" t="s">
        <v>783</v>
      </c>
      <c r="AJ117" s="550"/>
      <c r="AK117" s="550"/>
      <c r="AL117" s="550"/>
      <c r="AM117" s="550" t="s">
        <v>784</v>
      </c>
      <c r="AN117" s="550"/>
      <c r="AO117" s="550"/>
      <c r="AP117" s="550"/>
      <c r="AQ117" s="550" t="s">
        <v>785</v>
      </c>
      <c r="AR117" s="550"/>
      <c r="AS117" s="550"/>
      <c r="AT117" s="550"/>
      <c r="AU117" s="550"/>
      <c r="AV117" s="550"/>
      <c r="AW117" s="550"/>
      <c r="AX117" s="551"/>
    </row>
    <row r="118" spans="1:51" ht="23.25"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545</v>
      </c>
      <c r="AR118" s="590"/>
      <c r="AS118" s="590"/>
      <c r="AT118" s="590"/>
      <c r="AU118" s="590"/>
      <c r="AV118" s="590"/>
      <c r="AW118" s="590"/>
      <c r="AX118" s="591"/>
      <c r="AY118" s="92">
        <f>IF(SUBSTITUTE(SUBSTITUTE($G$119,"／",""),"　","")="",0,1)</f>
        <v>1</v>
      </c>
    </row>
    <row r="119" spans="1:51" ht="23.25" customHeight="1" x14ac:dyDescent="0.15">
      <c r="A119" s="435"/>
      <c r="B119" s="436"/>
      <c r="C119" s="436"/>
      <c r="D119" s="436"/>
      <c r="E119" s="436"/>
      <c r="F119" s="437"/>
      <c r="G119" s="387" t="s">
        <v>789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t="s">
        <v>741</v>
      </c>
      <c r="AC119" s="462"/>
      <c r="AD119" s="463"/>
      <c r="AE119" s="282">
        <v>5</v>
      </c>
      <c r="AF119" s="282"/>
      <c r="AG119" s="282"/>
      <c r="AH119" s="282"/>
      <c r="AI119" s="282">
        <v>2</v>
      </c>
      <c r="AJ119" s="282"/>
      <c r="AK119" s="282"/>
      <c r="AL119" s="282"/>
      <c r="AM119" s="282" t="s">
        <v>788</v>
      </c>
      <c r="AN119" s="282"/>
      <c r="AO119" s="282"/>
      <c r="AP119" s="282"/>
      <c r="AQ119" s="282">
        <v>7</v>
      </c>
      <c r="AR119" s="282"/>
      <c r="AS119" s="282"/>
      <c r="AT119" s="282"/>
      <c r="AU119" s="282"/>
      <c r="AV119" s="282"/>
      <c r="AW119" s="282"/>
      <c r="AX119" s="283"/>
      <c r="AY119">
        <f>$AY$118</f>
        <v>1</v>
      </c>
    </row>
    <row r="120" spans="1:51" ht="46.5" customHeight="1" thickBo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742</v>
      </c>
      <c r="AC120" s="472"/>
      <c r="AD120" s="473"/>
      <c r="AE120" s="550" t="s">
        <v>786</v>
      </c>
      <c r="AF120" s="550"/>
      <c r="AG120" s="550"/>
      <c r="AH120" s="550"/>
      <c r="AI120" s="550" t="s">
        <v>787</v>
      </c>
      <c r="AJ120" s="550"/>
      <c r="AK120" s="550"/>
      <c r="AL120" s="550"/>
      <c r="AM120" s="550" t="s">
        <v>407</v>
      </c>
      <c r="AN120" s="550"/>
      <c r="AO120" s="550"/>
      <c r="AP120" s="550"/>
      <c r="AQ120" s="550" t="s">
        <v>776</v>
      </c>
      <c r="AR120" s="550"/>
      <c r="AS120" s="550"/>
      <c r="AT120" s="550"/>
      <c r="AU120" s="550"/>
      <c r="AV120" s="550"/>
      <c r="AW120" s="550"/>
      <c r="AX120" s="551"/>
      <c r="AY120">
        <f>$AY$118</f>
        <v>1</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545</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359</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360</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545</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541</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391</v>
      </c>
      <c r="AF127" s="247"/>
      <c r="AG127" s="247"/>
      <c r="AH127" s="247"/>
      <c r="AI127" s="247" t="s">
        <v>413</v>
      </c>
      <c r="AJ127" s="247"/>
      <c r="AK127" s="247"/>
      <c r="AL127" s="247"/>
      <c r="AM127" s="247" t="s">
        <v>510</v>
      </c>
      <c r="AN127" s="247"/>
      <c r="AO127" s="247"/>
      <c r="AP127" s="247"/>
      <c r="AQ127" s="589" t="s">
        <v>545</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542</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743</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812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hidden="1"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702</v>
      </c>
      <c r="AN132" s="133"/>
      <c r="AO132" s="133"/>
      <c r="AP132" s="134"/>
      <c r="AQ132" s="154" t="s">
        <v>232</v>
      </c>
      <c r="AR132" s="155"/>
      <c r="AS132" s="155"/>
      <c r="AT132" s="156"/>
      <c r="AU132" s="197" t="s">
        <v>248</v>
      </c>
      <c r="AV132" s="197"/>
      <c r="AW132" s="197"/>
      <c r="AX132" s="198"/>
      <c r="AY132">
        <f>COUNTA($G$134)</f>
        <v>0</v>
      </c>
    </row>
    <row r="133" spans="1:51" ht="18.75" hidden="1"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c r="AV133" s="201"/>
      <c r="AW133" s="136" t="s">
        <v>179</v>
      </c>
      <c r="AX133" s="196"/>
      <c r="AY133">
        <f>$AY$132</f>
        <v>0</v>
      </c>
    </row>
    <row r="134" spans="1:51" ht="39.75" hidden="1" customHeight="1" x14ac:dyDescent="0.15">
      <c r="A134" s="190"/>
      <c r="B134" s="187"/>
      <c r="C134" s="181"/>
      <c r="D134" s="187"/>
      <c r="E134" s="181"/>
      <c r="F134" s="182"/>
      <c r="G134" s="107"/>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c r="AC134" s="206"/>
      <c r="AD134" s="206"/>
      <c r="AE134" s="207"/>
      <c r="AF134" s="208"/>
      <c r="AG134" s="208"/>
      <c r="AH134" s="208"/>
      <c r="AI134" s="207"/>
      <c r="AJ134" s="208"/>
      <c r="AK134" s="208"/>
      <c r="AL134" s="208"/>
      <c r="AM134" s="207"/>
      <c r="AN134" s="208"/>
      <c r="AO134" s="208"/>
      <c r="AP134" s="208"/>
      <c r="AQ134" s="207"/>
      <c r="AR134" s="208"/>
      <c r="AS134" s="208"/>
      <c r="AT134" s="208"/>
      <c r="AU134" s="207"/>
      <c r="AV134" s="208"/>
      <c r="AW134" s="208"/>
      <c r="AX134" s="209"/>
      <c r="AY134">
        <f t="shared" ref="AY134:AY135" si="13">$AY$132</f>
        <v>0</v>
      </c>
    </row>
    <row r="135" spans="1:51" ht="39.75" hidden="1"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c r="AC135" s="214"/>
      <c r="AD135" s="214"/>
      <c r="AE135" s="207"/>
      <c r="AF135" s="208"/>
      <c r="AG135" s="208"/>
      <c r="AH135" s="208"/>
      <c r="AI135" s="207"/>
      <c r="AJ135" s="208"/>
      <c r="AK135" s="208"/>
      <c r="AL135" s="208"/>
      <c r="AM135" s="207"/>
      <c r="AN135" s="208"/>
      <c r="AO135" s="208"/>
      <c r="AP135" s="208"/>
      <c r="AQ135" s="207"/>
      <c r="AR135" s="208"/>
      <c r="AS135" s="208"/>
      <c r="AT135" s="208"/>
      <c r="AU135" s="207"/>
      <c r="AV135" s="208"/>
      <c r="AW135" s="208"/>
      <c r="AX135" s="209"/>
      <c r="AY135">
        <f t="shared" si="13"/>
        <v>0</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702</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702</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702</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702</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51" customHeight="1" x14ac:dyDescent="0.15">
      <c r="A154" s="190"/>
      <c r="B154" s="187"/>
      <c r="C154" s="181"/>
      <c r="D154" s="187"/>
      <c r="E154" s="181"/>
      <c r="F154" s="182"/>
      <c r="G154" s="107" t="s">
        <v>798</v>
      </c>
      <c r="H154" s="108"/>
      <c r="I154" s="108"/>
      <c r="J154" s="108"/>
      <c r="K154" s="108"/>
      <c r="L154" s="108"/>
      <c r="M154" s="108"/>
      <c r="N154" s="108"/>
      <c r="O154" s="108"/>
      <c r="P154" s="109"/>
      <c r="Q154" s="128" t="s">
        <v>799</v>
      </c>
      <c r="R154" s="108"/>
      <c r="S154" s="108"/>
      <c r="T154" s="108"/>
      <c r="U154" s="108"/>
      <c r="V154" s="108"/>
      <c r="W154" s="108"/>
      <c r="X154" s="108"/>
      <c r="Y154" s="108"/>
      <c r="Z154" s="108"/>
      <c r="AA154" s="290"/>
      <c r="AB154" s="144" t="s">
        <v>744</v>
      </c>
      <c r="AC154" s="145"/>
      <c r="AD154" s="145"/>
      <c r="AE154" s="150" t="s">
        <v>799</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30"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156.7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801</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40.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38.25" customHeight="1" x14ac:dyDescent="0.15">
      <c r="A188" s="190"/>
      <c r="B188" s="187"/>
      <c r="C188" s="181"/>
      <c r="D188" s="187"/>
      <c r="E188" s="128" t="s">
        <v>778</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57.75"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702</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702</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702</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702</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702</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1</v>
      </c>
    </row>
    <row r="248" spans="1:51" ht="45" hidden="1" customHeight="1" x14ac:dyDescent="0.15">
      <c r="A248" s="190"/>
      <c r="B248" s="187"/>
      <c r="C248" s="181"/>
      <c r="D248" s="187"/>
      <c r="E248" s="128" t="s">
        <v>745</v>
      </c>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1</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1</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702</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702</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702</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702</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702</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702</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702</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702</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702</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702</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702</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702</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702</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702</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702</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674</v>
      </c>
      <c r="D430" s="927"/>
      <c r="E430" s="175" t="s">
        <v>400</v>
      </c>
      <c r="F430" s="893"/>
      <c r="G430" s="894" t="s">
        <v>252</v>
      </c>
      <c r="H430" s="126"/>
      <c r="I430" s="126"/>
      <c r="J430" s="895"/>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546</v>
      </c>
      <c r="AJ431" s="334"/>
      <c r="AK431" s="334"/>
      <c r="AL431" s="158"/>
      <c r="AM431" s="334" t="s">
        <v>547</v>
      </c>
      <c r="AN431" s="334"/>
      <c r="AO431" s="334"/>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0</v>
      </c>
    </row>
    <row r="433" spans="1:51" ht="23.25" hidden="1" customHeight="1" x14ac:dyDescent="0.15">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337"/>
      <c r="AQ433" s="336"/>
      <c r="AR433" s="208"/>
      <c r="AS433" s="208"/>
      <c r="AT433" s="337"/>
      <c r="AU433" s="208"/>
      <c r="AV433" s="208"/>
      <c r="AW433" s="208"/>
      <c r="AX433" s="209"/>
      <c r="AY433">
        <f t="shared" ref="AY433:AY435" si="63">$AY$431</f>
        <v>0</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 t="shared" si="63"/>
        <v>0</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 t="shared" si="63"/>
        <v>0</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546</v>
      </c>
      <c r="AJ436" s="334"/>
      <c r="AK436" s="334"/>
      <c r="AL436" s="158"/>
      <c r="AM436" s="334" t="s">
        <v>547</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546</v>
      </c>
      <c r="AJ441" s="334"/>
      <c r="AK441" s="334"/>
      <c r="AL441" s="158"/>
      <c r="AM441" s="334" t="s">
        <v>547</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546</v>
      </c>
      <c r="AJ446" s="334"/>
      <c r="AK446" s="334"/>
      <c r="AL446" s="158"/>
      <c r="AM446" s="334" t="s">
        <v>547</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546</v>
      </c>
      <c r="AJ451" s="334"/>
      <c r="AK451" s="334"/>
      <c r="AL451" s="158"/>
      <c r="AM451" s="334" t="s">
        <v>547</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546</v>
      </c>
      <c r="AJ456" s="334"/>
      <c r="AK456" s="334"/>
      <c r="AL456" s="158"/>
      <c r="AM456" s="334" t="s">
        <v>547</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546</v>
      </c>
      <c r="AJ461" s="334"/>
      <c r="AK461" s="334"/>
      <c r="AL461" s="158"/>
      <c r="AM461" s="334" t="s">
        <v>547</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546</v>
      </c>
      <c r="AJ466" s="334"/>
      <c r="AK466" s="334"/>
      <c r="AL466" s="158"/>
      <c r="AM466" s="334" t="s">
        <v>547</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546</v>
      </c>
      <c r="AJ471" s="334"/>
      <c r="AK471" s="334"/>
      <c r="AL471" s="158"/>
      <c r="AM471" s="334" t="s">
        <v>547</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546</v>
      </c>
      <c r="AJ476" s="334"/>
      <c r="AK476" s="334"/>
      <c r="AL476" s="158"/>
      <c r="AM476" s="334" t="s">
        <v>547</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546</v>
      </c>
      <c r="AJ485" s="334"/>
      <c r="AK485" s="334"/>
      <c r="AL485" s="158"/>
      <c r="AM485" s="334" t="s">
        <v>547</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546</v>
      </c>
      <c r="AJ490" s="334"/>
      <c r="AK490" s="334"/>
      <c r="AL490" s="158"/>
      <c r="AM490" s="334" t="s">
        <v>547</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546</v>
      </c>
      <c r="AJ495" s="334"/>
      <c r="AK495" s="334"/>
      <c r="AL495" s="158"/>
      <c r="AM495" s="334" t="s">
        <v>547</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546</v>
      </c>
      <c r="AJ500" s="334"/>
      <c r="AK500" s="334"/>
      <c r="AL500" s="158"/>
      <c r="AM500" s="334" t="s">
        <v>547</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546</v>
      </c>
      <c r="AJ505" s="334"/>
      <c r="AK505" s="334"/>
      <c r="AL505" s="158"/>
      <c r="AM505" s="334" t="s">
        <v>547</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546</v>
      </c>
      <c r="AJ510" s="334"/>
      <c r="AK510" s="334"/>
      <c r="AL510" s="158"/>
      <c r="AM510" s="334" t="s">
        <v>547</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546</v>
      </c>
      <c r="AJ515" s="334"/>
      <c r="AK515" s="334"/>
      <c r="AL515" s="158"/>
      <c r="AM515" s="334" t="s">
        <v>547</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546</v>
      </c>
      <c r="AJ520" s="334"/>
      <c r="AK520" s="334"/>
      <c r="AL520" s="158"/>
      <c r="AM520" s="334" t="s">
        <v>547</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546</v>
      </c>
      <c r="AJ525" s="334"/>
      <c r="AK525" s="334"/>
      <c r="AL525" s="158"/>
      <c r="AM525" s="334" t="s">
        <v>547</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546</v>
      </c>
      <c r="AJ530" s="334"/>
      <c r="AK530" s="334"/>
      <c r="AL530" s="158"/>
      <c r="AM530" s="334" t="s">
        <v>547</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546</v>
      </c>
      <c r="AJ539" s="334"/>
      <c r="AK539" s="334"/>
      <c r="AL539" s="158"/>
      <c r="AM539" s="334" t="s">
        <v>547</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546</v>
      </c>
      <c r="AJ544" s="334"/>
      <c r="AK544" s="334"/>
      <c r="AL544" s="158"/>
      <c r="AM544" s="334" t="s">
        <v>547</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546</v>
      </c>
      <c r="AJ549" s="334"/>
      <c r="AK549" s="334"/>
      <c r="AL549" s="158"/>
      <c r="AM549" s="334" t="s">
        <v>547</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546</v>
      </c>
      <c r="AJ554" s="334"/>
      <c r="AK554" s="334"/>
      <c r="AL554" s="158"/>
      <c r="AM554" s="334" t="s">
        <v>547</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546</v>
      </c>
      <c r="AJ559" s="334"/>
      <c r="AK559" s="334"/>
      <c r="AL559" s="158"/>
      <c r="AM559" s="334" t="s">
        <v>547</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546</v>
      </c>
      <c r="AJ564" s="334"/>
      <c r="AK564" s="334"/>
      <c r="AL564" s="158"/>
      <c r="AM564" s="334" t="s">
        <v>547</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546</v>
      </c>
      <c r="AJ569" s="334"/>
      <c r="AK569" s="334"/>
      <c r="AL569" s="158"/>
      <c r="AM569" s="334" t="s">
        <v>547</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546</v>
      </c>
      <c r="AJ574" s="334"/>
      <c r="AK574" s="334"/>
      <c r="AL574" s="158"/>
      <c r="AM574" s="334" t="s">
        <v>547</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546</v>
      </c>
      <c r="AJ579" s="334"/>
      <c r="AK579" s="334"/>
      <c r="AL579" s="158"/>
      <c r="AM579" s="334" t="s">
        <v>547</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546</v>
      </c>
      <c r="AJ584" s="334"/>
      <c r="AK584" s="334"/>
      <c r="AL584" s="158"/>
      <c r="AM584" s="334" t="s">
        <v>547</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546</v>
      </c>
      <c r="AJ593" s="334"/>
      <c r="AK593" s="334"/>
      <c r="AL593" s="158"/>
      <c r="AM593" s="334" t="s">
        <v>547</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546</v>
      </c>
      <c r="AJ598" s="334"/>
      <c r="AK598" s="334"/>
      <c r="AL598" s="158"/>
      <c r="AM598" s="334" t="s">
        <v>547</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546</v>
      </c>
      <c r="AJ603" s="334"/>
      <c r="AK603" s="334"/>
      <c r="AL603" s="158"/>
      <c r="AM603" s="334" t="s">
        <v>547</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546</v>
      </c>
      <c r="AJ608" s="334"/>
      <c r="AK608" s="334"/>
      <c r="AL608" s="158"/>
      <c r="AM608" s="334" t="s">
        <v>547</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546</v>
      </c>
      <c r="AJ613" s="334"/>
      <c r="AK613" s="334"/>
      <c r="AL613" s="158"/>
      <c r="AM613" s="334" t="s">
        <v>547</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546</v>
      </c>
      <c r="AJ618" s="334"/>
      <c r="AK618" s="334"/>
      <c r="AL618" s="158"/>
      <c r="AM618" s="334" t="s">
        <v>547</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546</v>
      </c>
      <c r="AJ623" s="334"/>
      <c r="AK623" s="334"/>
      <c r="AL623" s="158"/>
      <c r="AM623" s="334" t="s">
        <v>547</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546</v>
      </c>
      <c r="AJ628" s="334"/>
      <c r="AK628" s="334"/>
      <c r="AL628" s="158"/>
      <c r="AM628" s="334" t="s">
        <v>547</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546</v>
      </c>
      <c r="AJ633" s="334"/>
      <c r="AK633" s="334"/>
      <c r="AL633" s="158"/>
      <c r="AM633" s="334" t="s">
        <v>547</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546</v>
      </c>
      <c r="AJ638" s="334"/>
      <c r="AK638" s="334"/>
      <c r="AL638" s="158"/>
      <c r="AM638" s="334" t="s">
        <v>547</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546</v>
      </c>
      <c r="AJ647" s="334"/>
      <c r="AK647" s="334"/>
      <c r="AL647" s="158"/>
      <c r="AM647" s="334" t="s">
        <v>547</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546</v>
      </c>
      <c r="AJ652" s="334"/>
      <c r="AK652" s="334"/>
      <c r="AL652" s="158"/>
      <c r="AM652" s="334" t="s">
        <v>547</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546</v>
      </c>
      <c r="AJ657" s="334"/>
      <c r="AK657" s="334"/>
      <c r="AL657" s="158"/>
      <c r="AM657" s="334" t="s">
        <v>547</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546</v>
      </c>
      <c r="AJ662" s="334"/>
      <c r="AK662" s="334"/>
      <c r="AL662" s="158"/>
      <c r="AM662" s="334" t="s">
        <v>547</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546</v>
      </c>
      <c r="AJ667" s="334"/>
      <c r="AK667" s="334"/>
      <c r="AL667" s="158"/>
      <c r="AM667" s="334" t="s">
        <v>547</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546</v>
      </c>
      <c r="AJ672" s="334"/>
      <c r="AK672" s="334"/>
      <c r="AL672" s="158"/>
      <c r="AM672" s="334" t="s">
        <v>547</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546</v>
      </c>
      <c r="AJ677" s="334"/>
      <c r="AK677" s="334"/>
      <c r="AL677" s="158"/>
      <c r="AM677" s="334" t="s">
        <v>547</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546</v>
      </c>
      <c r="AJ682" s="334"/>
      <c r="AK682" s="334"/>
      <c r="AL682" s="158"/>
      <c r="AM682" s="334" t="s">
        <v>547</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546</v>
      </c>
      <c r="AJ687" s="334"/>
      <c r="AK687" s="334"/>
      <c r="AL687" s="158"/>
      <c r="AM687" s="334" t="s">
        <v>547</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546</v>
      </c>
      <c r="AJ692" s="334"/>
      <c r="AK692" s="334"/>
      <c r="AL692" s="158"/>
      <c r="AM692" s="334" t="s">
        <v>547</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85.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718</v>
      </c>
      <c r="AE702" s="342"/>
      <c r="AF702" s="342"/>
      <c r="AG702" s="379" t="s">
        <v>794</v>
      </c>
      <c r="AH702" s="380"/>
      <c r="AI702" s="380"/>
      <c r="AJ702" s="380"/>
      <c r="AK702" s="380"/>
      <c r="AL702" s="380"/>
      <c r="AM702" s="380"/>
      <c r="AN702" s="380"/>
      <c r="AO702" s="380"/>
      <c r="AP702" s="380"/>
      <c r="AQ702" s="380"/>
      <c r="AR702" s="380"/>
      <c r="AS702" s="380"/>
      <c r="AT702" s="380"/>
      <c r="AU702" s="380"/>
      <c r="AV702" s="380"/>
      <c r="AW702" s="380"/>
      <c r="AX702" s="381"/>
    </row>
    <row r="703" spans="1:51" ht="84"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718</v>
      </c>
      <c r="AE703" s="323"/>
      <c r="AF703" s="323"/>
      <c r="AG703" s="104" t="s">
        <v>746</v>
      </c>
      <c r="AH703" s="105"/>
      <c r="AI703" s="105"/>
      <c r="AJ703" s="105"/>
      <c r="AK703" s="105"/>
      <c r="AL703" s="105"/>
      <c r="AM703" s="105"/>
      <c r="AN703" s="105"/>
      <c r="AO703" s="105"/>
      <c r="AP703" s="105"/>
      <c r="AQ703" s="105"/>
      <c r="AR703" s="105"/>
      <c r="AS703" s="105"/>
      <c r="AT703" s="105"/>
      <c r="AU703" s="105"/>
      <c r="AV703" s="105"/>
      <c r="AW703" s="105"/>
      <c r="AX703" s="106"/>
    </row>
    <row r="704" spans="1:51" ht="46.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718</v>
      </c>
      <c r="AE704" s="781"/>
      <c r="AF704" s="781"/>
      <c r="AG704" s="168" t="s">
        <v>747</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748</v>
      </c>
      <c r="AE705" s="713"/>
      <c r="AF705" s="713"/>
      <c r="AG705" s="128" t="s">
        <v>750</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749</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808</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66"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718</v>
      </c>
      <c r="AE708" s="603"/>
      <c r="AF708" s="603"/>
      <c r="AG708" s="740" t="s">
        <v>752</v>
      </c>
      <c r="AH708" s="741"/>
      <c r="AI708" s="741"/>
      <c r="AJ708" s="741"/>
      <c r="AK708" s="741"/>
      <c r="AL708" s="741"/>
      <c r="AM708" s="741"/>
      <c r="AN708" s="741"/>
      <c r="AO708" s="741"/>
      <c r="AP708" s="741"/>
      <c r="AQ708" s="741"/>
      <c r="AR708" s="741"/>
      <c r="AS708" s="741"/>
      <c r="AT708" s="741"/>
      <c r="AU708" s="741"/>
      <c r="AV708" s="741"/>
      <c r="AW708" s="741"/>
      <c r="AX708" s="742"/>
    </row>
    <row r="709" spans="1:50" ht="62.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718</v>
      </c>
      <c r="AE709" s="323"/>
      <c r="AF709" s="323"/>
      <c r="AG709" s="104" t="s">
        <v>753</v>
      </c>
      <c r="AH709" s="105"/>
      <c r="AI709" s="105"/>
      <c r="AJ709" s="105"/>
      <c r="AK709" s="105"/>
      <c r="AL709" s="105"/>
      <c r="AM709" s="105"/>
      <c r="AN709" s="105"/>
      <c r="AO709" s="105"/>
      <c r="AP709" s="105"/>
      <c r="AQ709" s="105"/>
      <c r="AR709" s="105"/>
      <c r="AS709" s="105"/>
      <c r="AT709" s="105"/>
      <c r="AU709" s="105"/>
      <c r="AV709" s="105"/>
      <c r="AW709" s="105"/>
      <c r="AX709" s="106"/>
    </row>
    <row r="710" spans="1:50" ht="4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718</v>
      </c>
      <c r="AE710" s="323"/>
      <c r="AF710" s="323"/>
      <c r="AG710" s="104" t="s">
        <v>754</v>
      </c>
      <c r="AH710" s="105"/>
      <c r="AI710" s="105"/>
      <c r="AJ710" s="105"/>
      <c r="AK710" s="105"/>
      <c r="AL710" s="105"/>
      <c r="AM710" s="105"/>
      <c r="AN710" s="105"/>
      <c r="AO710" s="105"/>
      <c r="AP710" s="105"/>
      <c r="AQ710" s="105"/>
      <c r="AR710" s="105"/>
      <c r="AS710" s="105"/>
      <c r="AT710" s="105"/>
      <c r="AU710" s="105"/>
      <c r="AV710" s="105"/>
      <c r="AW710" s="105"/>
      <c r="AX710" s="106"/>
    </row>
    <row r="711" spans="1:50" ht="51"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718</v>
      </c>
      <c r="AE711" s="323"/>
      <c r="AF711" s="323"/>
      <c r="AG711" s="104" t="s">
        <v>755</v>
      </c>
      <c r="AH711" s="105"/>
      <c r="AI711" s="105"/>
      <c r="AJ711" s="105"/>
      <c r="AK711" s="105"/>
      <c r="AL711" s="105"/>
      <c r="AM711" s="105"/>
      <c r="AN711" s="105"/>
      <c r="AO711" s="105"/>
      <c r="AP711" s="105"/>
      <c r="AQ711" s="105"/>
      <c r="AR711" s="105"/>
      <c r="AS711" s="105"/>
      <c r="AT711" s="105"/>
      <c r="AU711" s="105"/>
      <c r="AV711" s="105"/>
      <c r="AW711" s="105"/>
      <c r="AX711" s="106"/>
    </row>
    <row r="712" spans="1:50" ht="74.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748</v>
      </c>
      <c r="AE712" s="781"/>
      <c r="AF712" s="781"/>
      <c r="AG712" s="805" t="s">
        <v>779</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751</v>
      </c>
      <c r="AE713" s="323"/>
      <c r="AF713" s="661"/>
      <c r="AG713" s="104" t="s">
        <v>724</v>
      </c>
      <c r="AH713" s="105"/>
      <c r="AI713" s="105"/>
      <c r="AJ713" s="105"/>
      <c r="AK713" s="105"/>
      <c r="AL713" s="105"/>
      <c r="AM713" s="105"/>
      <c r="AN713" s="105"/>
      <c r="AO713" s="105"/>
      <c r="AP713" s="105"/>
      <c r="AQ713" s="105"/>
      <c r="AR713" s="105"/>
      <c r="AS713" s="105"/>
      <c r="AT713" s="105"/>
      <c r="AU713" s="105"/>
      <c r="AV713" s="105"/>
      <c r="AW713" s="105"/>
      <c r="AX713" s="106"/>
    </row>
    <row r="714" spans="1:50" ht="60.7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718</v>
      </c>
      <c r="AE714" s="803"/>
      <c r="AF714" s="804"/>
      <c r="AG714" s="734" t="s">
        <v>756</v>
      </c>
      <c r="AH714" s="735"/>
      <c r="AI714" s="735"/>
      <c r="AJ714" s="735"/>
      <c r="AK714" s="735"/>
      <c r="AL714" s="735"/>
      <c r="AM714" s="735"/>
      <c r="AN714" s="735"/>
      <c r="AO714" s="735"/>
      <c r="AP714" s="735"/>
      <c r="AQ714" s="735"/>
      <c r="AR714" s="735"/>
      <c r="AS714" s="735"/>
      <c r="AT714" s="735"/>
      <c r="AU714" s="735"/>
      <c r="AV714" s="735"/>
      <c r="AW714" s="735"/>
      <c r="AX714" s="736"/>
    </row>
    <row r="715" spans="1:50" ht="87.75"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748</v>
      </c>
      <c r="AE715" s="603"/>
      <c r="AF715" s="654"/>
      <c r="AG715" s="740" t="s">
        <v>792</v>
      </c>
      <c r="AH715" s="741"/>
      <c r="AI715" s="741"/>
      <c r="AJ715" s="741"/>
      <c r="AK715" s="741"/>
      <c r="AL715" s="741"/>
      <c r="AM715" s="741"/>
      <c r="AN715" s="741"/>
      <c r="AO715" s="741"/>
      <c r="AP715" s="741"/>
      <c r="AQ715" s="741"/>
      <c r="AR715" s="741"/>
      <c r="AS715" s="741"/>
      <c r="AT715" s="741"/>
      <c r="AU715" s="741"/>
      <c r="AV715" s="741"/>
      <c r="AW715" s="741"/>
      <c r="AX715" s="742"/>
    </row>
    <row r="716" spans="1:50" ht="87"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718</v>
      </c>
      <c r="AE716" s="625"/>
      <c r="AF716" s="625"/>
      <c r="AG716" s="104" t="s">
        <v>795</v>
      </c>
      <c r="AH716" s="105"/>
      <c r="AI716" s="105"/>
      <c r="AJ716" s="105"/>
      <c r="AK716" s="105"/>
      <c r="AL716" s="105"/>
      <c r="AM716" s="105"/>
      <c r="AN716" s="105"/>
      <c r="AO716" s="105"/>
      <c r="AP716" s="105"/>
      <c r="AQ716" s="105"/>
      <c r="AR716" s="105"/>
      <c r="AS716" s="105"/>
      <c r="AT716" s="105"/>
      <c r="AU716" s="105"/>
      <c r="AV716" s="105"/>
      <c r="AW716" s="105"/>
      <c r="AX716" s="106"/>
    </row>
    <row r="717" spans="1:50" ht="65.25"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748</v>
      </c>
      <c r="AE717" s="323"/>
      <c r="AF717" s="323"/>
      <c r="AG717" s="104" t="s">
        <v>791</v>
      </c>
      <c r="AH717" s="105"/>
      <c r="AI717" s="105"/>
      <c r="AJ717" s="105"/>
      <c r="AK717" s="105"/>
      <c r="AL717" s="105"/>
      <c r="AM717" s="105"/>
      <c r="AN717" s="105"/>
      <c r="AO717" s="105"/>
      <c r="AP717" s="105"/>
      <c r="AQ717" s="105"/>
      <c r="AR717" s="105"/>
      <c r="AS717" s="105"/>
      <c r="AT717" s="105"/>
      <c r="AU717" s="105"/>
      <c r="AV717" s="105"/>
      <c r="AW717" s="105"/>
      <c r="AX717" s="106"/>
    </row>
    <row r="718" spans="1:50" ht="90"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718</v>
      </c>
      <c r="AE718" s="323"/>
      <c r="AF718" s="323"/>
      <c r="AG718" s="130" t="s">
        <v>790</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751</v>
      </c>
      <c r="AE719" s="603"/>
      <c r="AF719" s="603"/>
      <c r="AG719" s="128" t="s">
        <v>724</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809</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810</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803</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t="s">
        <v>137</v>
      </c>
      <c r="B731" s="672"/>
      <c r="C731" s="672"/>
      <c r="D731" s="672"/>
      <c r="E731" s="673"/>
      <c r="F731" s="727" t="s">
        <v>804</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t="s">
        <v>807</v>
      </c>
      <c r="B733" s="672"/>
      <c r="C733" s="672"/>
      <c r="D733" s="672"/>
      <c r="E733" s="673"/>
      <c r="F733" s="635" t="s">
        <v>805</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184.5" customHeight="1" thickBot="1" x14ac:dyDescent="0.2">
      <c r="A735" s="788" t="s">
        <v>757</v>
      </c>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675</v>
      </c>
      <c r="B737" s="211"/>
      <c r="C737" s="211"/>
      <c r="D737" s="212"/>
      <c r="E737" s="950" t="s">
        <v>724</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398</v>
      </c>
      <c r="B738" s="361"/>
      <c r="C738" s="361"/>
      <c r="D738" s="361"/>
      <c r="E738" s="950" t="s">
        <v>724</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397</v>
      </c>
      <c r="B739" s="361"/>
      <c r="C739" s="361"/>
      <c r="D739" s="361"/>
      <c r="E739" s="950" t="s">
        <v>758</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396</v>
      </c>
      <c r="B740" s="361"/>
      <c r="C740" s="361"/>
      <c r="D740" s="361"/>
      <c r="E740" s="950" t="s">
        <v>759</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395</v>
      </c>
      <c r="B741" s="361"/>
      <c r="C741" s="361"/>
      <c r="D741" s="361"/>
      <c r="E741" s="950" t="s">
        <v>760</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394</v>
      </c>
      <c r="B742" s="361"/>
      <c r="C742" s="361"/>
      <c r="D742" s="361"/>
      <c r="E742" s="950" t="s">
        <v>761</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393</v>
      </c>
      <c r="B743" s="361"/>
      <c r="C743" s="361"/>
      <c r="D743" s="361"/>
      <c r="E743" s="950" t="s">
        <v>762</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392</v>
      </c>
      <c r="B744" s="361"/>
      <c r="C744" s="361"/>
      <c r="D744" s="361"/>
      <c r="E744" s="950" t="s">
        <v>763</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391</v>
      </c>
      <c r="B745" s="361"/>
      <c r="C745" s="361"/>
      <c r="D745" s="361"/>
      <c r="E745" s="987" t="s">
        <v>764</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548</v>
      </c>
      <c r="B746" s="361"/>
      <c r="C746" s="361"/>
      <c r="D746" s="361"/>
      <c r="E746" s="956" t="s">
        <v>714</v>
      </c>
      <c r="F746" s="954"/>
      <c r="G746" s="954"/>
      <c r="H746" s="100" t="str">
        <f>IF(E746="","","-")</f>
        <v>-</v>
      </c>
      <c r="I746" s="954"/>
      <c r="J746" s="954"/>
      <c r="K746" s="100" t="str">
        <f>IF(I746="","","-")</f>
        <v/>
      </c>
      <c r="L746" s="955">
        <v>46</v>
      </c>
      <c r="M746" s="955"/>
      <c r="N746" s="100" t="str">
        <f>IF(O746="","","-")</f>
        <v/>
      </c>
      <c r="O746" s="957"/>
      <c r="P746" s="958"/>
      <c r="Q746" s="956" t="s">
        <v>714</v>
      </c>
      <c r="R746" s="954"/>
      <c r="S746" s="954"/>
      <c r="T746" s="100" t="str">
        <f>IF(Q746="","","-")</f>
        <v>-</v>
      </c>
      <c r="U746" s="954"/>
      <c r="V746" s="954"/>
      <c r="W746" s="100" t="str">
        <f>IF(U746="","","-")</f>
        <v/>
      </c>
      <c r="X746" s="955">
        <v>49</v>
      </c>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510</v>
      </c>
      <c r="B747" s="361"/>
      <c r="C747" s="361"/>
      <c r="D747" s="361"/>
      <c r="E747" s="956" t="s">
        <v>714</v>
      </c>
      <c r="F747" s="954"/>
      <c r="G747" s="954"/>
      <c r="H747" s="100" t="str">
        <f>IF(E747="","","-")</f>
        <v>-</v>
      </c>
      <c r="I747" s="954"/>
      <c r="J747" s="954"/>
      <c r="K747" s="100" t="str">
        <f>IF(I747="","","-")</f>
        <v/>
      </c>
      <c r="L747" s="955">
        <v>44</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385</v>
      </c>
      <c r="B748" s="613"/>
      <c r="C748" s="613"/>
      <c r="D748" s="613"/>
      <c r="E748" s="613"/>
      <c r="F748" s="614"/>
      <c r="G748" s="83" t="s">
        <v>711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thickBot="1" x14ac:dyDescent="0.2">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thickBot="1" x14ac:dyDescent="0.2">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387</v>
      </c>
      <c r="B787" s="627"/>
      <c r="C787" s="627"/>
      <c r="D787" s="627"/>
      <c r="E787" s="627"/>
      <c r="F787" s="628"/>
      <c r="G787" s="593" t="s">
        <v>765</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766</v>
      </c>
      <c r="H789" s="669"/>
      <c r="I789" s="669"/>
      <c r="J789" s="669"/>
      <c r="K789" s="670"/>
      <c r="L789" s="662" t="s">
        <v>770</v>
      </c>
      <c r="M789" s="663"/>
      <c r="N789" s="663"/>
      <c r="O789" s="663"/>
      <c r="P789" s="663"/>
      <c r="Q789" s="663"/>
      <c r="R789" s="663"/>
      <c r="S789" s="663"/>
      <c r="T789" s="663"/>
      <c r="U789" s="663"/>
      <c r="V789" s="663"/>
      <c r="W789" s="663"/>
      <c r="X789" s="664"/>
      <c r="Y789" s="382">
        <v>14</v>
      </c>
      <c r="Z789" s="383"/>
      <c r="AA789" s="383"/>
      <c r="AB789" s="800"/>
      <c r="AC789" s="668" t="s">
        <v>813</v>
      </c>
      <c r="AD789" s="669"/>
      <c r="AE789" s="669"/>
      <c r="AF789" s="669"/>
      <c r="AG789" s="670"/>
      <c r="AH789" s="662" t="s">
        <v>814</v>
      </c>
      <c r="AI789" s="663"/>
      <c r="AJ789" s="663"/>
      <c r="AK789" s="663"/>
      <c r="AL789" s="663"/>
      <c r="AM789" s="663"/>
      <c r="AN789" s="663"/>
      <c r="AO789" s="663"/>
      <c r="AP789" s="663"/>
      <c r="AQ789" s="663"/>
      <c r="AR789" s="663"/>
      <c r="AS789" s="663"/>
      <c r="AT789" s="664"/>
      <c r="AU789" s="382" t="s">
        <v>814</v>
      </c>
      <c r="AV789" s="383"/>
      <c r="AW789" s="383"/>
      <c r="AX789" s="384"/>
    </row>
    <row r="790" spans="1:51" ht="24.75" customHeight="1" x14ac:dyDescent="0.15">
      <c r="A790" s="629"/>
      <c r="B790" s="630"/>
      <c r="C790" s="630"/>
      <c r="D790" s="630"/>
      <c r="E790" s="630"/>
      <c r="F790" s="631"/>
      <c r="G790" s="604" t="s">
        <v>767</v>
      </c>
      <c r="H790" s="605"/>
      <c r="I790" s="605"/>
      <c r="J790" s="605"/>
      <c r="K790" s="606"/>
      <c r="L790" s="596" t="s">
        <v>767</v>
      </c>
      <c r="M790" s="597"/>
      <c r="N790" s="597"/>
      <c r="O790" s="597"/>
      <c r="P790" s="597"/>
      <c r="Q790" s="597"/>
      <c r="R790" s="597"/>
      <c r="S790" s="597"/>
      <c r="T790" s="597"/>
      <c r="U790" s="597"/>
      <c r="V790" s="597"/>
      <c r="W790" s="597"/>
      <c r="X790" s="598"/>
      <c r="Y790" s="599">
        <v>2</v>
      </c>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t="s">
        <v>768</v>
      </c>
      <c r="H791" s="605"/>
      <c r="I791" s="605"/>
      <c r="J791" s="605"/>
      <c r="K791" s="606"/>
      <c r="L791" s="596" t="s">
        <v>771</v>
      </c>
      <c r="M791" s="597"/>
      <c r="N791" s="597"/>
      <c r="O791" s="597"/>
      <c r="P791" s="597"/>
      <c r="Q791" s="597"/>
      <c r="R791" s="597"/>
      <c r="S791" s="597"/>
      <c r="T791" s="597"/>
      <c r="U791" s="597"/>
      <c r="V791" s="597"/>
      <c r="W791" s="597"/>
      <c r="X791" s="598"/>
      <c r="Y791" s="599">
        <v>6</v>
      </c>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t="s">
        <v>769</v>
      </c>
      <c r="H792" s="605"/>
      <c r="I792" s="605"/>
      <c r="J792" s="605"/>
      <c r="K792" s="606"/>
      <c r="L792" s="596" t="s">
        <v>775</v>
      </c>
      <c r="M792" s="597"/>
      <c r="N792" s="597"/>
      <c r="O792" s="597"/>
      <c r="P792" s="597"/>
      <c r="Q792" s="597"/>
      <c r="R792" s="597"/>
      <c r="S792" s="597"/>
      <c r="T792" s="597"/>
      <c r="U792" s="597"/>
      <c r="V792" s="597"/>
      <c r="W792" s="597"/>
      <c r="X792" s="598"/>
      <c r="Y792" s="599">
        <v>1</v>
      </c>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23</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59.25" customHeight="1" x14ac:dyDescent="0.15">
      <c r="A845" s="370">
        <v>1</v>
      </c>
      <c r="B845" s="370">
        <v>1</v>
      </c>
      <c r="C845" s="358" t="s">
        <v>772</v>
      </c>
      <c r="D845" s="343"/>
      <c r="E845" s="343"/>
      <c r="F845" s="343"/>
      <c r="G845" s="343"/>
      <c r="H845" s="343"/>
      <c r="I845" s="343"/>
      <c r="J845" s="344">
        <v>6040005001380</v>
      </c>
      <c r="K845" s="345"/>
      <c r="L845" s="345"/>
      <c r="M845" s="345"/>
      <c r="N845" s="345"/>
      <c r="O845" s="345"/>
      <c r="P845" s="359" t="s">
        <v>773</v>
      </c>
      <c r="Q845" s="346"/>
      <c r="R845" s="346"/>
      <c r="S845" s="346"/>
      <c r="T845" s="346"/>
      <c r="U845" s="346"/>
      <c r="V845" s="346"/>
      <c r="W845" s="346"/>
      <c r="X845" s="346"/>
      <c r="Y845" s="347">
        <v>23</v>
      </c>
      <c r="Z845" s="348"/>
      <c r="AA845" s="348"/>
      <c r="AB845" s="349"/>
      <c r="AC845" s="350" t="s">
        <v>374</v>
      </c>
      <c r="AD845" s="351"/>
      <c r="AE845" s="351"/>
      <c r="AF845" s="351"/>
      <c r="AG845" s="351"/>
      <c r="AH845" s="366">
        <v>1</v>
      </c>
      <c r="AI845" s="367"/>
      <c r="AJ845" s="367"/>
      <c r="AK845" s="367"/>
      <c r="AL845" s="354">
        <v>98</v>
      </c>
      <c r="AM845" s="355"/>
      <c r="AN845" s="355"/>
      <c r="AO845" s="356"/>
      <c r="AP845" s="357" t="s">
        <v>724</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hidden="1"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120" max="49" man="1"/>
    <brk id="699" max="49" man="1"/>
    <brk id="723" max="49" man="1"/>
    <brk id="747"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E187" sqref="E187:AX18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549</v>
      </c>
      <c r="AA1" s="29" t="s">
        <v>82</v>
      </c>
      <c r="AB1" s="29" t="s">
        <v>550</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644</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718</v>
      </c>
      <c r="R3" s="13" t="str">
        <f t="shared" ref="R3:R8" si="3">IF(Q3="","",P3)</f>
        <v>委託・請負</v>
      </c>
      <c r="S3" s="13" t="str">
        <f t="shared" ref="S3:S8" si="4">IF(R3="",S2,IF(S2&lt;&gt;"",CONCATENATE(S2,"、",R3),R3))</f>
        <v>委託・請負</v>
      </c>
      <c r="T3" s="13"/>
      <c r="U3" s="32" t="s">
        <v>676</v>
      </c>
      <c r="W3" s="32" t="s">
        <v>150</v>
      </c>
      <c r="Y3" s="32" t="s">
        <v>69</v>
      </c>
      <c r="Z3" s="32" t="s">
        <v>551</v>
      </c>
      <c r="AA3" s="94" t="s">
        <v>512</v>
      </c>
      <c r="AB3" s="94" t="s">
        <v>645</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677</v>
      </c>
      <c r="W4" s="32" t="s">
        <v>151</v>
      </c>
      <c r="Y4" s="32" t="s">
        <v>419</v>
      </c>
      <c r="Z4" s="32" t="s">
        <v>552</v>
      </c>
      <c r="AA4" s="94" t="s">
        <v>513</v>
      </c>
      <c r="AB4" s="94" t="s">
        <v>646</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701</v>
      </c>
      <c r="Y5" s="32" t="s">
        <v>420</v>
      </c>
      <c r="Z5" s="32" t="s">
        <v>553</v>
      </c>
      <c r="AA5" s="94" t="s">
        <v>514</v>
      </c>
      <c r="AB5" s="94" t="s">
        <v>647</v>
      </c>
      <c r="AC5" s="94" t="s">
        <v>177</v>
      </c>
      <c r="AD5" s="31"/>
      <c r="AE5" s="43" t="s">
        <v>386</v>
      </c>
      <c r="AF5" s="30"/>
      <c r="AG5" s="53" t="s">
        <v>376</v>
      </c>
      <c r="AI5" s="51" t="s">
        <v>416</v>
      </c>
      <c r="AK5" s="51" t="str">
        <f t="shared" si="7"/>
        <v>D</v>
      </c>
      <c r="AP5" s="53" t="s">
        <v>376</v>
      </c>
    </row>
    <row r="6" spans="1:42" ht="13.5" customHeight="1" x14ac:dyDescent="0.15">
      <c r="A6" s="14" t="s">
        <v>89</v>
      </c>
      <c r="B6" s="15" t="s">
        <v>718</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388</v>
      </c>
      <c r="W6" s="32" t="s">
        <v>152</v>
      </c>
      <c r="Y6" s="32" t="s">
        <v>421</v>
      </c>
      <c r="Z6" s="32" t="s">
        <v>554</v>
      </c>
      <c r="AA6" s="94" t="s">
        <v>515</v>
      </c>
      <c r="AB6" s="94" t="s">
        <v>648</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c r="W7" s="32" t="s">
        <v>153</v>
      </c>
      <c r="Y7" s="32" t="s">
        <v>422</v>
      </c>
      <c r="Z7" s="32" t="s">
        <v>555</v>
      </c>
      <c r="AA7" s="94" t="s">
        <v>516</v>
      </c>
      <c r="AB7" s="94" t="s">
        <v>649</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414</v>
      </c>
      <c r="W8" s="32" t="s">
        <v>154</v>
      </c>
      <c r="Y8" s="32" t="s">
        <v>423</v>
      </c>
      <c r="Z8" s="32" t="s">
        <v>556</v>
      </c>
      <c r="AA8" s="94" t="s">
        <v>517</v>
      </c>
      <c r="AB8" s="94" t="s">
        <v>650</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
      </c>
      <c r="K9" s="14" t="s">
        <v>110</v>
      </c>
      <c r="L9" s="15" t="s">
        <v>718</v>
      </c>
      <c r="M9" s="13" t="str">
        <f t="shared" si="2"/>
        <v>エネルギー対策</v>
      </c>
      <c r="N9" s="13" t="str">
        <f t="shared" si="6"/>
        <v>エネルギー対策</v>
      </c>
      <c r="O9" s="13"/>
      <c r="P9" s="13"/>
      <c r="Q9" s="19"/>
      <c r="T9" s="13"/>
      <c r="U9" s="32" t="s">
        <v>415</v>
      </c>
      <c r="W9" s="32" t="s">
        <v>155</v>
      </c>
      <c r="Y9" s="32" t="s">
        <v>424</v>
      </c>
      <c r="Z9" s="32" t="s">
        <v>557</v>
      </c>
      <c r="AA9" s="94" t="s">
        <v>518</v>
      </c>
      <c r="AB9" s="94" t="s">
        <v>651</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
      </c>
      <c r="K10" s="14" t="s">
        <v>331</v>
      </c>
      <c r="L10" s="15"/>
      <c r="M10" s="13" t="str">
        <f t="shared" si="2"/>
        <v/>
      </c>
      <c r="N10" s="13" t="str">
        <f t="shared" si="6"/>
        <v>エネルギー対策</v>
      </c>
      <c r="O10" s="13"/>
      <c r="P10" s="13" t="str">
        <f>S8</f>
        <v>委託・請負</v>
      </c>
      <c r="Q10" s="19"/>
      <c r="T10" s="13"/>
      <c r="W10" s="32" t="s">
        <v>156</v>
      </c>
      <c r="Y10" s="32" t="s">
        <v>425</v>
      </c>
      <c r="Z10" s="32" t="s">
        <v>558</v>
      </c>
      <c r="AA10" s="94" t="s">
        <v>519</v>
      </c>
      <c r="AB10" s="94" t="s">
        <v>652</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科学技術・イノベーション</v>
      </c>
      <c r="F11" s="18" t="s">
        <v>118</v>
      </c>
      <c r="G11" s="17" t="s">
        <v>718</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426</v>
      </c>
      <c r="Z11" s="32" t="s">
        <v>559</v>
      </c>
      <c r="AA11" s="94" t="s">
        <v>520</v>
      </c>
      <c r="AB11" s="94" t="s">
        <v>653</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U12" s="29" t="s">
        <v>678</v>
      </c>
      <c r="W12" s="32" t="s">
        <v>158</v>
      </c>
      <c r="Y12" s="32" t="s">
        <v>427</v>
      </c>
      <c r="Z12" s="32" t="s">
        <v>560</v>
      </c>
      <c r="AA12" s="94" t="s">
        <v>521</v>
      </c>
      <c r="AB12" s="94" t="s">
        <v>654</v>
      </c>
      <c r="AC12" s="31"/>
      <c r="AD12" s="31"/>
      <c r="AE12" s="31"/>
      <c r="AF12" s="30"/>
      <c r="AG12" s="51" t="s">
        <v>364</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U13" s="32" t="s">
        <v>178</v>
      </c>
      <c r="W13" s="32" t="s">
        <v>159</v>
      </c>
      <c r="Y13" s="32" t="s">
        <v>428</v>
      </c>
      <c r="Z13" s="32" t="s">
        <v>561</v>
      </c>
      <c r="AA13" s="94" t="s">
        <v>522</v>
      </c>
      <c r="AB13" s="94" t="s">
        <v>655</v>
      </c>
      <c r="AC13" s="31"/>
      <c r="AD13" s="31"/>
      <c r="AE13" s="31"/>
      <c r="AF13" s="30"/>
      <c r="AG13" s="51" t="s">
        <v>365</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U14" s="32" t="s">
        <v>679</v>
      </c>
      <c r="W14" s="32" t="s">
        <v>160</v>
      </c>
      <c r="Y14" s="32" t="s">
        <v>429</v>
      </c>
      <c r="Z14" s="32" t="s">
        <v>562</v>
      </c>
      <c r="AA14" s="94" t="s">
        <v>523</v>
      </c>
      <c r="AB14" s="94" t="s">
        <v>656</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U15" s="32" t="s">
        <v>680</v>
      </c>
      <c r="W15" s="32" t="s">
        <v>161</v>
      </c>
      <c r="Y15" s="32" t="s">
        <v>430</v>
      </c>
      <c r="Z15" s="32" t="s">
        <v>563</v>
      </c>
      <c r="AA15" s="94" t="s">
        <v>524</v>
      </c>
      <c r="AB15" s="94" t="s">
        <v>657</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U16" s="32" t="s">
        <v>681</v>
      </c>
      <c r="W16" s="32" t="s">
        <v>162</v>
      </c>
      <c r="Y16" s="32" t="s">
        <v>431</v>
      </c>
      <c r="Z16" s="32" t="s">
        <v>564</v>
      </c>
      <c r="AA16" s="94" t="s">
        <v>525</v>
      </c>
      <c r="AB16" s="94" t="s">
        <v>658</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U17" s="32" t="s">
        <v>682</v>
      </c>
      <c r="W17" s="32" t="s">
        <v>163</v>
      </c>
      <c r="Y17" s="32" t="s">
        <v>432</v>
      </c>
      <c r="Z17" s="32" t="s">
        <v>565</v>
      </c>
      <c r="AA17" s="94" t="s">
        <v>526</v>
      </c>
      <c r="AB17" s="94" t="s">
        <v>659</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U18" s="32" t="s">
        <v>683</v>
      </c>
      <c r="W18" s="32" t="s">
        <v>164</v>
      </c>
      <c r="Y18" s="32" t="s">
        <v>433</v>
      </c>
      <c r="Z18" s="32" t="s">
        <v>566</v>
      </c>
      <c r="AA18" s="94" t="s">
        <v>527</v>
      </c>
      <c r="AB18" s="94" t="s">
        <v>660</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U19" s="32" t="s">
        <v>684</v>
      </c>
      <c r="W19" s="32" t="s">
        <v>165</v>
      </c>
      <c r="Y19" s="32" t="s">
        <v>434</v>
      </c>
      <c r="Z19" s="32" t="s">
        <v>567</v>
      </c>
      <c r="AA19" s="94" t="s">
        <v>528</v>
      </c>
      <c r="AB19" s="94" t="s">
        <v>661</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エネルギー対策特別会計電源開発促進勘定</v>
      </c>
      <c r="K20" s="13"/>
      <c r="L20" s="13"/>
      <c r="O20" s="13"/>
      <c r="P20" s="13"/>
      <c r="Q20" s="19"/>
      <c r="T20" s="13"/>
      <c r="U20" s="32" t="s">
        <v>685</v>
      </c>
      <c r="W20" s="32" t="s">
        <v>166</v>
      </c>
      <c r="Y20" s="32" t="s">
        <v>435</v>
      </c>
      <c r="Z20" s="32" t="s">
        <v>568</v>
      </c>
      <c r="AA20" s="94" t="s">
        <v>529</v>
      </c>
      <c r="AB20" s="94" t="s">
        <v>662</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U21" s="32" t="s">
        <v>686</v>
      </c>
      <c r="W21" s="32" t="s">
        <v>167</v>
      </c>
      <c r="Y21" s="32" t="s">
        <v>436</v>
      </c>
      <c r="Z21" s="32" t="s">
        <v>569</v>
      </c>
      <c r="AA21" s="94" t="s">
        <v>530</v>
      </c>
      <c r="AB21" s="94" t="s">
        <v>663</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U22" s="32" t="s">
        <v>687</v>
      </c>
      <c r="W22" s="32" t="s">
        <v>168</v>
      </c>
      <c r="Y22" s="32" t="s">
        <v>437</v>
      </c>
      <c r="Z22" s="32" t="s">
        <v>570</v>
      </c>
      <c r="AA22" s="94" t="s">
        <v>531</v>
      </c>
      <c r="AB22" s="94" t="s">
        <v>664</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U23" s="32" t="s">
        <v>688</v>
      </c>
      <c r="W23" s="32" t="s">
        <v>704</v>
      </c>
      <c r="Y23" s="32" t="s">
        <v>438</v>
      </c>
      <c r="Z23" s="32" t="s">
        <v>571</v>
      </c>
      <c r="AA23" s="94" t="s">
        <v>532</v>
      </c>
      <c r="AB23" s="94" t="s">
        <v>665</v>
      </c>
      <c r="AC23" s="31"/>
      <c r="AD23" s="31"/>
      <c r="AE23" s="31"/>
      <c r="AF23" s="30"/>
      <c r="AK23" s="51" t="str">
        <f t="shared" si="7"/>
        <v>V</v>
      </c>
    </row>
    <row r="24" spans="1:37" ht="13.5" customHeight="1" x14ac:dyDescent="0.15">
      <c r="A24" s="88" t="s">
        <v>405</v>
      </c>
      <c r="B24" s="15"/>
      <c r="C24" s="13" t="str">
        <f t="shared" si="9"/>
        <v/>
      </c>
      <c r="D24" s="13" t="str">
        <f>IF(C24="",D23,IF(D23&lt;&gt;"",CONCATENATE(D23,"、",C24),C24))</f>
        <v>科学技術・イノベーション</v>
      </c>
      <c r="F24" s="18" t="s">
        <v>410</v>
      </c>
      <c r="G24" s="17"/>
      <c r="H24" s="13" t="str">
        <f t="shared" si="1"/>
        <v/>
      </c>
      <c r="I24" s="13" t="str">
        <f t="shared" si="5"/>
        <v>エネルギー対策特別会計電源開発促進勘定</v>
      </c>
      <c r="K24" s="13"/>
      <c r="L24" s="13"/>
      <c r="O24" s="13"/>
      <c r="P24" s="13"/>
      <c r="Q24" s="19"/>
      <c r="T24" s="13"/>
      <c r="U24" s="32" t="s">
        <v>689</v>
      </c>
      <c r="Y24" s="32" t="s">
        <v>439</v>
      </c>
      <c r="Z24" s="32" t="s">
        <v>572</v>
      </c>
      <c r="AA24" s="94" t="s">
        <v>533</v>
      </c>
      <c r="AB24" s="94" t="s">
        <v>666</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エネルギー対策特別会計電源開発促進勘定</v>
      </c>
      <c r="K25" s="13"/>
      <c r="L25" s="13"/>
      <c r="O25" s="13"/>
      <c r="P25" s="13"/>
      <c r="Q25" s="19"/>
      <c r="T25" s="13"/>
      <c r="U25" s="32" t="s">
        <v>690</v>
      </c>
      <c r="Y25" s="32" t="s">
        <v>440</v>
      </c>
      <c r="Z25" s="32" t="s">
        <v>573</v>
      </c>
      <c r="AA25" s="94" t="s">
        <v>534</v>
      </c>
      <c r="AB25" s="94" t="s">
        <v>667</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エネルギー対策特別会計電源開発促進勘定</v>
      </c>
      <c r="K26" s="13"/>
      <c r="L26" s="13"/>
      <c r="O26" s="13"/>
      <c r="P26" s="13"/>
      <c r="Q26" s="19"/>
      <c r="T26" s="13"/>
      <c r="U26" s="32" t="s">
        <v>691</v>
      </c>
      <c r="Y26" s="32" t="s">
        <v>441</v>
      </c>
      <c r="Z26" s="32" t="s">
        <v>574</v>
      </c>
      <c r="AA26" s="94" t="s">
        <v>535</v>
      </c>
      <c r="AB26" s="94" t="s">
        <v>668</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U27" s="32" t="s">
        <v>692</v>
      </c>
      <c r="Y27" s="32" t="s">
        <v>442</v>
      </c>
      <c r="Z27" s="32" t="s">
        <v>575</v>
      </c>
      <c r="AA27" s="94" t="s">
        <v>536</v>
      </c>
      <c r="AB27" s="94" t="s">
        <v>669</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U28" s="32" t="s">
        <v>693</v>
      </c>
      <c r="Y28" s="32" t="s">
        <v>443</v>
      </c>
      <c r="Z28" s="32" t="s">
        <v>576</v>
      </c>
      <c r="AA28" s="94" t="s">
        <v>537</v>
      </c>
      <c r="AB28" s="94" t="s">
        <v>670</v>
      </c>
      <c r="AC28" s="31"/>
      <c r="AD28" s="31"/>
      <c r="AE28" s="31"/>
      <c r="AF28" s="30"/>
      <c r="AK28" s="51" t="s">
        <v>261</v>
      </c>
    </row>
    <row r="29" spans="1:37" ht="13.5" customHeight="1" x14ac:dyDescent="0.15">
      <c r="A29" s="13"/>
      <c r="B29" s="13"/>
      <c r="F29" s="18" t="s">
        <v>302</v>
      </c>
      <c r="G29" s="17"/>
      <c r="H29" s="13" t="str">
        <f t="shared" si="1"/>
        <v/>
      </c>
      <c r="I29" s="13" t="str">
        <f t="shared" si="5"/>
        <v>エネルギー対策特別会計電源開発促進勘定</v>
      </c>
      <c r="K29" s="13"/>
      <c r="L29" s="13"/>
      <c r="O29" s="13"/>
      <c r="P29" s="13"/>
      <c r="Q29" s="19"/>
      <c r="T29" s="13"/>
      <c r="U29" s="32" t="s">
        <v>694</v>
      </c>
      <c r="Y29" s="32" t="s">
        <v>444</v>
      </c>
      <c r="Z29" s="32" t="s">
        <v>577</v>
      </c>
      <c r="AA29" s="94" t="s">
        <v>538</v>
      </c>
      <c r="AB29" s="94" t="s">
        <v>671</v>
      </c>
      <c r="AC29" s="31"/>
      <c r="AD29" s="31"/>
      <c r="AE29" s="31"/>
      <c r="AF29" s="30"/>
      <c r="AK29" s="51" t="str">
        <f t="shared" si="7"/>
        <v>b</v>
      </c>
    </row>
    <row r="30" spans="1:37" ht="13.5" customHeight="1" x14ac:dyDescent="0.15">
      <c r="A30" s="13"/>
      <c r="B30" s="13"/>
      <c r="F30" s="18" t="s">
        <v>303</v>
      </c>
      <c r="G30" s="17"/>
      <c r="H30" s="13" t="str">
        <f t="shared" si="1"/>
        <v/>
      </c>
      <c r="I30" s="13" t="str">
        <f t="shared" si="5"/>
        <v>エネルギー対策特別会計電源開発促進勘定</v>
      </c>
      <c r="K30" s="13"/>
      <c r="L30" s="13"/>
      <c r="O30" s="13"/>
      <c r="P30" s="13"/>
      <c r="Q30" s="19"/>
      <c r="T30" s="13"/>
      <c r="U30" s="32" t="s">
        <v>695</v>
      </c>
      <c r="Y30" s="32" t="s">
        <v>445</v>
      </c>
      <c r="Z30" s="32" t="s">
        <v>578</v>
      </c>
      <c r="AA30" s="94" t="s">
        <v>539</v>
      </c>
      <c r="AB30" s="94" t="s">
        <v>672</v>
      </c>
      <c r="AC30" s="31"/>
      <c r="AD30" s="31"/>
      <c r="AE30" s="31"/>
      <c r="AF30" s="30"/>
      <c r="AK30" s="51" t="str">
        <f t="shared" si="7"/>
        <v>c</v>
      </c>
    </row>
    <row r="31" spans="1:37" ht="13.5" customHeight="1" x14ac:dyDescent="0.15">
      <c r="A31" s="13"/>
      <c r="B31" s="13"/>
      <c r="F31" s="18" t="s">
        <v>304</v>
      </c>
      <c r="G31" s="17"/>
      <c r="H31" s="13" t="str">
        <f t="shared" si="1"/>
        <v/>
      </c>
      <c r="I31" s="13" t="str">
        <f t="shared" si="5"/>
        <v>エネルギー対策特別会計電源開発促進勘定</v>
      </c>
      <c r="K31" s="13"/>
      <c r="L31" s="13"/>
      <c r="O31" s="13"/>
      <c r="P31" s="13"/>
      <c r="Q31" s="19"/>
      <c r="T31" s="13"/>
      <c r="U31" s="32" t="s">
        <v>696</v>
      </c>
      <c r="Y31" s="32" t="s">
        <v>446</v>
      </c>
      <c r="Z31" s="32" t="s">
        <v>579</v>
      </c>
      <c r="AA31" s="94" t="s">
        <v>540</v>
      </c>
      <c r="AB31" s="94" t="s">
        <v>673</v>
      </c>
      <c r="AC31" s="31"/>
      <c r="AD31" s="31"/>
      <c r="AE31" s="31"/>
      <c r="AF31" s="30"/>
      <c r="AK31" s="51" t="str">
        <f t="shared" si="7"/>
        <v>d</v>
      </c>
    </row>
    <row r="32" spans="1:37" ht="13.5" customHeight="1" x14ac:dyDescent="0.15">
      <c r="A32" s="13"/>
      <c r="B32" s="13"/>
      <c r="F32" s="18" t="s">
        <v>305</v>
      </c>
      <c r="G32" s="17"/>
      <c r="H32" s="13" t="str">
        <f t="shared" si="1"/>
        <v/>
      </c>
      <c r="I32" s="13" t="str">
        <f t="shared" si="5"/>
        <v>エネルギー対策特別会計電源開発促進勘定</v>
      </c>
      <c r="K32" s="13"/>
      <c r="L32" s="13"/>
      <c r="O32" s="13"/>
      <c r="P32" s="13"/>
      <c r="Q32" s="19"/>
      <c r="T32" s="13"/>
      <c r="U32" s="32" t="s">
        <v>697</v>
      </c>
      <c r="Y32" s="32" t="s">
        <v>447</v>
      </c>
      <c r="Z32" s="32" t="s">
        <v>580</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エネルギー対策特別会計電源開発促進勘定</v>
      </c>
      <c r="K33" s="13"/>
      <c r="L33" s="13"/>
      <c r="O33" s="13"/>
      <c r="P33" s="13"/>
      <c r="Q33" s="19"/>
      <c r="T33" s="13"/>
      <c r="U33" s="32" t="s">
        <v>698</v>
      </c>
      <c r="Y33" s="32" t="s">
        <v>448</v>
      </c>
      <c r="Z33" s="32" t="s">
        <v>581</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エネルギー対策特別会計電源開発促進勘定</v>
      </c>
      <c r="K34" s="13"/>
      <c r="L34" s="13"/>
      <c r="O34" s="13"/>
      <c r="P34" s="13"/>
      <c r="Q34" s="19"/>
      <c r="T34" s="13"/>
      <c r="U34" s="32" t="s">
        <v>699</v>
      </c>
      <c r="Y34" s="32" t="s">
        <v>449</v>
      </c>
      <c r="Z34" s="32" t="s">
        <v>582</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エネルギー対策特別会計電源開発促進勘定</v>
      </c>
      <c r="K35" s="13"/>
      <c r="L35" s="13"/>
      <c r="O35" s="13"/>
      <c r="P35" s="13"/>
      <c r="Q35" s="19"/>
      <c r="T35" s="13"/>
      <c r="Y35" s="32" t="s">
        <v>450</v>
      </c>
      <c r="Z35" s="32" t="s">
        <v>583</v>
      </c>
      <c r="AC35" s="31"/>
      <c r="AF35" s="30"/>
      <c r="AK35" s="51" t="str">
        <f t="shared" si="7"/>
        <v>h</v>
      </c>
    </row>
    <row r="36" spans="1:37" ht="13.5" customHeight="1" x14ac:dyDescent="0.15">
      <c r="A36" s="13"/>
      <c r="B36" s="13"/>
      <c r="F36" s="18" t="s">
        <v>309</v>
      </c>
      <c r="G36" s="17"/>
      <c r="H36" s="13" t="str">
        <f t="shared" si="1"/>
        <v/>
      </c>
      <c r="I36" s="13" t="str">
        <f t="shared" si="5"/>
        <v>エネルギー対策特別会計電源開発促進勘定</v>
      </c>
      <c r="K36" s="13"/>
      <c r="L36" s="13"/>
      <c r="O36" s="13"/>
      <c r="P36" s="13"/>
      <c r="Q36" s="19"/>
      <c r="T36" s="13"/>
      <c r="U36" s="32" t="s">
        <v>700</v>
      </c>
      <c r="Y36" s="32" t="s">
        <v>451</v>
      </c>
      <c r="Z36" s="32" t="s">
        <v>584</v>
      </c>
      <c r="AF36" s="30"/>
      <c r="AK36" s="51"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U37" s="32"/>
      <c r="Y37" s="32" t="s">
        <v>452</v>
      </c>
      <c r="Z37" s="32" t="s">
        <v>585</v>
      </c>
      <c r="AF37" s="30"/>
      <c r="AK37" s="51" t="str">
        <f t="shared" si="7"/>
        <v>j</v>
      </c>
    </row>
    <row r="38" spans="1:37" x14ac:dyDescent="0.15">
      <c r="A38" s="13"/>
      <c r="B38" s="13"/>
      <c r="F38" s="13"/>
      <c r="G38" s="19"/>
      <c r="K38" s="13"/>
      <c r="L38" s="13"/>
      <c r="O38" s="13"/>
      <c r="P38" s="13"/>
      <c r="Q38" s="19"/>
      <c r="T38" s="13"/>
      <c r="U38" s="32" t="s">
        <v>389</v>
      </c>
      <c r="Y38" s="32" t="s">
        <v>453</v>
      </c>
      <c r="Z38" s="32" t="s">
        <v>586</v>
      </c>
      <c r="AF38" s="30"/>
      <c r="AK38" s="51" t="str">
        <f t="shared" si="7"/>
        <v>k</v>
      </c>
    </row>
    <row r="39" spans="1:37" x14ac:dyDescent="0.15">
      <c r="A39" s="13"/>
      <c r="B39" s="13"/>
      <c r="F39" s="13" t="str">
        <f>I37</f>
        <v>エネルギー対策特別会計電源開発促進勘定</v>
      </c>
      <c r="G39" s="19"/>
      <c r="K39" s="13"/>
      <c r="L39" s="13"/>
      <c r="O39" s="13"/>
      <c r="P39" s="13"/>
      <c r="Q39" s="19"/>
      <c r="T39" s="13"/>
      <c r="U39" s="32" t="s">
        <v>399</v>
      </c>
      <c r="Y39" s="32" t="s">
        <v>454</v>
      </c>
      <c r="Z39" s="32" t="s">
        <v>587</v>
      </c>
      <c r="AF39" s="30"/>
      <c r="AK39" s="51" t="str">
        <f t="shared" si="7"/>
        <v>l</v>
      </c>
    </row>
    <row r="40" spans="1:37" x14ac:dyDescent="0.15">
      <c r="A40" s="13"/>
      <c r="B40" s="13"/>
      <c r="F40" s="13"/>
      <c r="G40" s="19"/>
      <c r="K40" s="13"/>
      <c r="L40" s="13"/>
      <c r="O40" s="13"/>
      <c r="P40" s="13"/>
      <c r="Q40" s="19"/>
      <c r="T40" s="13"/>
      <c r="Y40" s="32" t="s">
        <v>455</v>
      </c>
      <c r="Z40" s="32" t="s">
        <v>588</v>
      </c>
      <c r="AF40" s="30"/>
      <c r="AK40" s="51" t="str">
        <f t="shared" si="7"/>
        <v>m</v>
      </c>
    </row>
    <row r="41" spans="1:37" x14ac:dyDescent="0.15">
      <c r="A41" s="13"/>
      <c r="B41" s="13"/>
      <c r="F41" s="13"/>
      <c r="G41" s="19"/>
      <c r="K41" s="13"/>
      <c r="L41" s="13"/>
      <c r="O41" s="13"/>
      <c r="P41" s="13"/>
      <c r="Q41" s="19"/>
      <c r="T41" s="13"/>
      <c r="Y41" s="32" t="s">
        <v>456</v>
      </c>
      <c r="Z41" s="32" t="s">
        <v>589</v>
      </c>
      <c r="AF41" s="30"/>
      <c r="AK41" s="51" t="str">
        <f t="shared" si="7"/>
        <v>n</v>
      </c>
    </row>
    <row r="42" spans="1:37" x14ac:dyDescent="0.15">
      <c r="A42" s="13"/>
      <c r="B42" s="13"/>
      <c r="F42" s="13"/>
      <c r="G42" s="19"/>
      <c r="K42" s="13"/>
      <c r="L42" s="13"/>
      <c r="O42" s="13"/>
      <c r="P42" s="13"/>
      <c r="Q42" s="19"/>
      <c r="T42" s="13"/>
      <c r="Y42" s="32" t="s">
        <v>457</v>
      </c>
      <c r="Z42" s="32" t="s">
        <v>590</v>
      </c>
      <c r="AF42" s="30"/>
      <c r="AK42" s="51" t="str">
        <f t="shared" si="7"/>
        <v>o</v>
      </c>
    </row>
    <row r="43" spans="1:37" x14ac:dyDescent="0.15">
      <c r="A43" s="13"/>
      <c r="B43" s="13"/>
      <c r="F43" s="13"/>
      <c r="G43" s="19"/>
      <c r="K43" s="13"/>
      <c r="L43" s="13"/>
      <c r="O43" s="13"/>
      <c r="P43" s="13"/>
      <c r="Q43" s="19"/>
      <c r="T43" s="13"/>
      <c r="Y43" s="32" t="s">
        <v>458</v>
      </c>
      <c r="Z43" s="32" t="s">
        <v>591</v>
      </c>
      <c r="AF43" s="30"/>
      <c r="AK43" s="51" t="str">
        <f t="shared" si="7"/>
        <v>p</v>
      </c>
    </row>
    <row r="44" spans="1:37" x14ac:dyDescent="0.15">
      <c r="A44" s="13"/>
      <c r="B44" s="13"/>
      <c r="F44" s="13"/>
      <c r="G44" s="19"/>
      <c r="K44" s="13"/>
      <c r="L44" s="13"/>
      <c r="O44" s="13"/>
      <c r="P44" s="13"/>
      <c r="Q44" s="19"/>
      <c r="T44" s="13"/>
      <c r="Y44" s="32" t="s">
        <v>459</v>
      </c>
      <c r="Z44" s="32" t="s">
        <v>592</v>
      </c>
      <c r="AF44" s="30"/>
      <c r="AK44" s="51" t="str">
        <f t="shared" si="7"/>
        <v>q</v>
      </c>
    </row>
    <row r="45" spans="1:37" x14ac:dyDescent="0.15">
      <c r="A45" s="13"/>
      <c r="B45" s="13"/>
      <c r="F45" s="13"/>
      <c r="G45" s="19"/>
      <c r="K45" s="13"/>
      <c r="L45" s="13"/>
      <c r="O45" s="13"/>
      <c r="P45" s="13"/>
      <c r="Q45" s="19"/>
      <c r="T45" s="13"/>
      <c r="Y45" s="32" t="s">
        <v>460</v>
      </c>
      <c r="Z45" s="32" t="s">
        <v>593</v>
      </c>
      <c r="AF45" s="30"/>
      <c r="AK45" s="51" t="str">
        <f t="shared" si="7"/>
        <v>r</v>
      </c>
    </row>
    <row r="46" spans="1:37" x14ac:dyDescent="0.15">
      <c r="A46" s="13"/>
      <c r="B46" s="13"/>
      <c r="F46" s="13"/>
      <c r="G46" s="19"/>
      <c r="K46" s="13"/>
      <c r="L46" s="13"/>
      <c r="O46" s="13"/>
      <c r="P46" s="13"/>
      <c r="Q46" s="19"/>
      <c r="T46" s="13"/>
      <c r="Y46" s="32" t="s">
        <v>461</v>
      </c>
      <c r="Z46" s="32" t="s">
        <v>594</v>
      </c>
      <c r="AF46" s="30"/>
      <c r="AK46" s="51" t="str">
        <f t="shared" si="7"/>
        <v>s</v>
      </c>
    </row>
    <row r="47" spans="1:37" x14ac:dyDescent="0.15">
      <c r="A47" s="13"/>
      <c r="B47" s="13"/>
      <c r="F47" s="13"/>
      <c r="G47" s="19"/>
      <c r="K47" s="13"/>
      <c r="L47" s="13"/>
      <c r="O47" s="13"/>
      <c r="P47" s="13"/>
      <c r="Q47" s="19"/>
      <c r="T47" s="13"/>
      <c r="Y47" s="32" t="s">
        <v>462</v>
      </c>
      <c r="Z47" s="32" t="s">
        <v>595</v>
      </c>
      <c r="AF47" s="30"/>
      <c r="AK47" s="51" t="str">
        <f t="shared" si="7"/>
        <v>t</v>
      </c>
    </row>
    <row r="48" spans="1:37" x14ac:dyDescent="0.15">
      <c r="A48" s="13"/>
      <c r="B48" s="13"/>
      <c r="F48" s="13"/>
      <c r="G48" s="19"/>
      <c r="K48" s="13"/>
      <c r="L48" s="13"/>
      <c r="O48" s="13"/>
      <c r="P48" s="13"/>
      <c r="Q48" s="19"/>
      <c r="T48" s="13"/>
      <c r="Y48" s="32" t="s">
        <v>463</v>
      </c>
      <c r="Z48" s="32" t="s">
        <v>596</v>
      </c>
      <c r="AF48" s="30"/>
      <c r="AK48" s="51" t="str">
        <f t="shared" si="7"/>
        <v>u</v>
      </c>
    </row>
    <row r="49" spans="1:37" x14ac:dyDescent="0.15">
      <c r="A49" s="13"/>
      <c r="B49" s="13"/>
      <c r="F49" s="13"/>
      <c r="G49" s="19"/>
      <c r="K49" s="13"/>
      <c r="L49" s="13"/>
      <c r="O49" s="13"/>
      <c r="P49" s="13"/>
      <c r="Q49" s="19"/>
      <c r="T49" s="13"/>
      <c r="Y49" s="32" t="s">
        <v>464</v>
      </c>
      <c r="Z49" s="32" t="s">
        <v>597</v>
      </c>
      <c r="AF49" s="30"/>
      <c r="AK49" s="51" t="str">
        <f t="shared" si="7"/>
        <v>v</v>
      </c>
    </row>
    <row r="50" spans="1:37" x14ac:dyDescent="0.15">
      <c r="A50" s="13"/>
      <c r="B50" s="13"/>
      <c r="F50" s="13"/>
      <c r="G50" s="19"/>
      <c r="K50" s="13"/>
      <c r="L50" s="13"/>
      <c r="O50" s="13"/>
      <c r="P50" s="13"/>
      <c r="Q50" s="19"/>
      <c r="T50" s="13"/>
      <c r="Y50" s="32" t="s">
        <v>465</v>
      </c>
      <c r="Z50" s="32" t="s">
        <v>598</v>
      </c>
      <c r="AF50" s="30"/>
    </row>
    <row r="51" spans="1:37" x14ac:dyDescent="0.15">
      <c r="A51" s="13"/>
      <c r="B51" s="13"/>
      <c r="F51" s="13"/>
      <c r="G51" s="19"/>
      <c r="K51" s="13"/>
      <c r="L51" s="13"/>
      <c r="O51" s="13"/>
      <c r="P51" s="13"/>
      <c r="Q51" s="19"/>
      <c r="T51" s="13"/>
      <c r="Y51" s="32" t="s">
        <v>466</v>
      </c>
      <c r="Z51" s="32" t="s">
        <v>599</v>
      </c>
      <c r="AF51" s="30"/>
    </row>
    <row r="52" spans="1:37" x14ac:dyDescent="0.15">
      <c r="A52" s="13"/>
      <c r="B52" s="13"/>
      <c r="F52" s="13"/>
      <c r="G52" s="19"/>
      <c r="K52" s="13"/>
      <c r="L52" s="13"/>
      <c r="O52" s="13"/>
      <c r="P52" s="13"/>
      <c r="Q52" s="19"/>
      <c r="T52" s="13"/>
      <c r="Y52" s="32" t="s">
        <v>467</v>
      </c>
      <c r="Z52" s="32" t="s">
        <v>600</v>
      </c>
      <c r="AF52" s="30"/>
    </row>
    <row r="53" spans="1:37" x14ac:dyDescent="0.15">
      <c r="A53" s="13"/>
      <c r="B53" s="13"/>
      <c r="F53" s="13"/>
      <c r="G53" s="19"/>
      <c r="K53" s="13"/>
      <c r="L53" s="13"/>
      <c r="O53" s="13"/>
      <c r="P53" s="13"/>
      <c r="Q53" s="19"/>
      <c r="T53" s="13"/>
      <c r="Y53" s="32" t="s">
        <v>468</v>
      </c>
      <c r="Z53" s="32" t="s">
        <v>601</v>
      </c>
      <c r="AF53" s="30"/>
    </row>
    <row r="54" spans="1:37" x14ac:dyDescent="0.15">
      <c r="A54" s="13"/>
      <c r="B54" s="13"/>
      <c r="F54" s="13"/>
      <c r="G54" s="19"/>
      <c r="K54" s="13"/>
      <c r="L54" s="13"/>
      <c r="O54" s="13"/>
      <c r="P54" s="20"/>
      <c r="Q54" s="19"/>
      <c r="T54" s="13"/>
      <c r="Y54" s="32" t="s">
        <v>469</v>
      </c>
      <c r="Z54" s="32" t="s">
        <v>602</v>
      </c>
      <c r="AF54" s="30"/>
    </row>
    <row r="55" spans="1:37" x14ac:dyDescent="0.15">
      <c r="A55" s="13"/>
      <c r="B55" s="13"/>
      <c r="F55" s="13"/>
      <c r="G55" s="19"/>
      <c r="K55" s="13"/>
      <c r="L55" s="13"/>
      <c r="O55" s="13"/>
      <c r="P55" s="13"/>
      <c r="Q55" s="19"/>
      <c r="T55" s="13"/>
      <c r="Y55" s="32" t="s">
        <v>470</v>
      </c>
      <c r="Z55" s="32" t="s">
        <v>603</v>
      </c>
      <c r="AF55" s="30"/>
    </row>
    <row r="56" spans="1:37" x14ac:dyDescent="0.15">
      <c r="A56" s="13"/>
      <c r="B56" s="13"/>
      <c r="F56" s="13"/>
      <c r="G56" s="19"/>
      <c r="K56" s="13"/>
      <c r="L56" s="13"/>
      <c r="O56" s="13"/>
      <c r="P56" s="13"/>
      <c r="Q56" s="19"/>
      <c r="T56" s="13"/>
      <c r="Y56" s="32" t="s">
        <v>471</v>
      </c>
      <c r="Z56" s="32" t="s">
        <v>604</v>
      </c>
      <c r="AF56" s="30"/>
    </row>
    <row r="57" spans="1:37" x14ac:dyDescent="0.15">
      <c r="A57" s="13"/>
      <c r="B57" s="13"/>
      <c r="F57" s="13"/>
      <c r="G57" s="19"/>
      <c r="K57" s="13"/>
      <c r="L57" s="13"/>
      <c r="O57" s="13"/>
      <c r="P57" s="13"/>
      <c r="Q57" s="19"/>
      <c r="T57" s="13"/>
      <c r="Y57" s="32" t="s">
        <v>472</v>
      </c>
      <c r="Z57" s="32" t="s">
        <v>605</v>
      </c>
      <c r="AF57" s="30"/>
    </row>
    <row r="58" spans="1:37" x14ac:dyDescent="0.15">
      <c r="A58" s="13"/>
      <c r="B58" s="13"/>
      <c r="F58" s="13"/>
      <c r="G58" s="19"/>
      <c r="K58" s="13"/>
      <c r="L58" s="13"/>
      <c r="O58" s="13"/>
      <c r="P58" s="13"/>
      <c r="Q58" s="19"/>
      <c r="T58" s="13"/>
      <c r="Y58" s="32" t="s">
        <v>473</v>
      </c>
      <c r="Z58" s="32" t="s">
        <v>606</v>
      </c>
      <c r="AF58" s="30"/>
    </row>
    <row r="59" spans="1:37" x14ac:dyDescent="0.15">
      <c r="A59" s="13"/>
      <c r="B59" s="13"/>
      <c r="F59" s="13"/>
      <c r="G59" s="19"/>
      <c r="K59" s="13"/>
      <c r="L59" s="13"/>
      <c r="O59" s="13"/>
      <c r="P59" s="13"/>
      <c r="Q59" s="19"/>
      <c r="T59" s="13"/>
      <c r="Y59" s="32" t="s">
        <v>474</v>
      </c>
      <c r="Z59" s="32" t="s">
        <v>607</v>
      </c>
      <c r="AF59" s="30"/>
    </row>
    <row r="60" spans="1:37" x14ac:dyDescent="0.15">
      <c r="A60" s="13"/>
      <c r="B60" s="13"/>
      <c r="F60" s="13"/>
      <c r="G60" s="19"/>
      <c r="K60" s="13"/>
      <c r="L60" s="13"/>
      <c r="O60" s="13"/>
      <c r="P60" s="13"/>
      <c r="Q60" s="19"/>
      <c r="T60" s="13"/>
      <c r="Y60" s="32" t="s">
        <v>475</v>
      </c>
      <c r="Z60" s="32" t="s">
        <v>608</v>
      </c>
      <c r="AF60" s="30"/>
    </row>
    <row r="61" spans="1:37" x14ac:dyDescent="0.15">
      <c r="A61" s="13"/>
      <c r="B61" s="13"/>
      <c r="F61" s="13"/>
      <c r="G61" s="19"/>
      <c r="K61" s="13"/>
      <c r="L61" s="13"/>
      <c r="O61" s="13"/>
      <c r="P61" s="13"/>
      <c r="Q61" s="19"/>
      <c r="T61" s="13"/>
      <c r="Y61" s="32" t="s">
        <v>476</v>
      </c>
      <c r="Z61" s="32" t="s">
        <v>609</v>
      </c>
      <c r="AF61" s="30"/>
    </row>
    <row r="62" spans="1:37" x14ac:dyDescent="0.15">
      <c r="A62" s="13"/>
      <c r="B62" s="13"/>
      <c r="F62" s="13"/>
      <c r="G62" s="19"/>
      <c r="K62" s="13"/>
      <c r="L62" s="13"/>
      <c r="O62" s="13"/>
      <c r="P62" s="13"/>
      <c r="Q62" s="19"/>
      <c r="T62" s="13"/>
      <c r="Y62" s="32" t="s">
        <v>477</v>
      </c>
      <c r="Z62" s="32" t="s">
        <v>610</v>
      </c>
      <c r="AF62" s="30"/>
    </row>
    <row r="63" spans="1:37" x14ac:dyDescent="0.15">
      <c r="A63" s="13"/>
      <c r="B63" s="13"/>
      <c r="F63" s="13"/>
      <c r="G63" s="19"/>
      <c r="K63" s="13"/>
      <c r="L63" s="13"/>
      <c r="O63" s="13"/>
      <c r="P63" s="13"/>
      <c r="Q63" s="19"/>
      <c r="T63" s="13"/>
      <c r="Y63" s="32" t="s">
        <v>478</v>
      </c>
      <c r="Z63" s="32" t="s">
        <v>611</v>
      </c>
      <c r="AF63" s="30"/>
    </row>
    <row r="64" spans="1:37" x14ac:dyDescent="0.15">
      <c r="A64" s="13"/>
      <c r="B64" s="13"/>
      <c r="F64" s="13"/>
      <c r="G64" s="19"/>
      <c r="K64" s="13"/>
      <c r="L64" s="13"/>
      <c r="O64" s="13"/>
      <c r="P64" s="13"/>
      <c r="Q64" s="19"/>
      <c r="T64" s="13"/>
      <c r="Y64" s="32" t="s">
        <v>479</v>
      </c>
      <c r="Z64" s="32" t="s">
        <v>612</v>
      </c>
      <c r="AF64" s="30"/>
    </row>
    <row r="65" spans="1:32" x14ac:dyDescent="0.15">
      <c r="A65" s="13"/>
      <c r="B65" s="13"/>
      <c r="F65" s="13"/>
      <c r="G65" s="19"/>
      <c r="K65" s="13"/>
      <c r="L65" s="13"/>
      <c r="O65" s="13"/>
      <c r="P65" s="13"/>
      <c r="Q65" s="19"/>
      <c r="T65" s="13"/>
      <c r="Y65" s="32" t="s">
        <v>480</v>
      </c>
      <c r="Z65" s="32" t="s">
        <v>613</v>
      </c>
      <c r="AF65" s="30"/>
    </row>
    <row r="66" spans="1:32" x14ac:dyDescent="0.15">
      <c r="A66" s="13"/>
      <c r="B66" s="13"/>
      <c r="F66" s="13"/>
      <c r="G66" s="19"/>
      <c r="K66" s="13"/>
      <c r="L66" s="13"/>
      <c r="O66" s="13"/>
      <c r="P66" s="13"/>
      <c r="Q66" s="19"/>
      <c r="T66" s="13"/>
      <c r="Y66" s="32" t="s">
        <v>71</v>
      </c>
      <c r="Z66" s="32" t="s">
        <v>614</v>
      </c>
      <c r="AF66" s="30"/>
    </row>
    <row r="67" spans="1:32" x14ac:dyDescent="0.15">
      <c r="A67" s="13"/>
      <c r="B67" s="13"/>
      <c r="F67" s="13"/>
      <c r="G67" s="19"/>
      <c r="K67" s="13"/>
      <c r="L67" s="13"/>
      <c r="O67" s="13"/>
      <c r="P67" s="13"/>
      <c r="Q67" s="19"/>
      <c r="T67" s="13"/>
      <c r="Y67" s="32" t="s">
        <v>481</v>
      </c>
      <c r="Z67" s="32" t="s">
        <v>615</v>
      </c>
      <c r="AF67" s="30"/>
    </row>
    <row r="68" spans="1:32" x14ac:dyDescent="0.15">
      <c r="A68" s="13"/>
      <c r="B68" s="13"/>
      <c r="F68" s="13"/>
      <c r="G68" s="19"/>
      <c r="K68" s="13"/>
      <c r="L68" s="13"/>
      <c r="O68" s="13"/>
      <c r="P68" s="13"/>
      <c r="Q68" s="19"/>
      <c r="T68" s="13"/>
      <c r="Y68" s="32" t="s">
        <v>482</v>
      </c>
      <c r="Z68" s="32" t="s">
        <v>616</v>
      </c>
      <c r="AF68" s="30"/>
    </row>
    <row r="69" spans="1:32" x14ac:dyDescent="0.15">
      <c r="A69" s="13"/>
      <c r="B69" s="13"/>
      <c r="F69" s="13"/>
      <c r="G69" s="19"/>
      <c r="K69" s="13"/>
      <c r="L69" s="13"/>
      <c r="O69" s="13"/>
      <c r="P69" s="13"/>
      <c r="Q69" s="19"/>
      <c r="T69" s="13"/>
      <c r="Y69" s="32" t="s">
        <v>483</v>
      </c>
      <c r="Z69" s="32" t="s">
        <v>617</v>
      </c>
      <c r="AF69" s="30"/>
    </row>
    <row r="70" spans="1:32" x14ac:dyDescent="0.15">
      <c r="A70" s="13"/>
      <c r="B70" s="13"/>
      <c r="Y70" s="32" t="s">
        <v>484</v>
      </c>
      <c r="Z70" s="32" t="s">
        <v>618</v>
      </c>
    </row>
    <row r="71" spans="1:32" x14ac:dyDescent="0.15">
      <c r="Y71" s="32" t="s">
        <v>485</v>
      </c>
      <c r="Z71" s="32" t="s">
        <v>619</v>
      </c>
    </row>
    <row r="72" spans="1:32" x14ac:dyDescent="0.15">
      <c r="Y72" s="32" t="s">
        <v>486</v>
      </c>
      <c r="Z72" s="32" t="s">
        <v>620</v>
      </c>
    </row>
    <row r="73" spans="1:32" x14ac:dyDescent="0.15">
      <c r="Y73" s="32" t="s">
        <v>487</v>
      </c>
      <c r="Z73" s="32" t="s">
        <v>621</v>
      </c>
    </row>
    <row r="74" spans="1:32" x14ac:dyDescent="0.15">
      <c r="Y74" s="32" t="s">
        <v>488</v>
      </c>
      <c r="Z74" s="32" t="s">
        <v>622</v>
      </c>
    </row>
    <row r="75" spans="1:32" x14ac:dyDescent="0.15">
      <c r="Y75" s="32" t="s">
        <v>489</v>
      </c>
      <c r="Z75" s="32" t="s">
        <v>623</v>
      </c>
    </row>
    <row r="76" spans="1:32" x14ac:dyDescent="0.15">
      <c r="Y76" s="32" t="s">
        <v>490</v>
      </c>
      <c r="Z76" s="32" t="s">
        <v>624</v>
      </c>
    </row>
    <row r="77" spans="1:32" x14ac:dyDescent="0.15">
      <c r="Y77" s="32" t="s">
        <v>491</v>
      </c>
      <c r="Z77" s="32" t="s">
        <v>625</v>
      </c>
    </row>
    <row r="78" spans="1:32" x14ac:dyDescent="0.15">
      <c r="Y78" s="32" t="s">
        <v>492</v>
      </c>
      <c r="Z78" s="32" t="s">
        <v>626</v>
      </c>
    </row>
    <row r="79" spans="1:32" x14ac:dyDescent="0.15">
      <c r="Y79" s="32" t="s">
        <v>493</v>
      </c>
      <c r="Z79" s="32" t="s">
        <v>627</v>
      </c>
    </row>
    <row r="80" spans="1:32" x14ac:dyDescent="0.15">
      <c r="Y80" s="32" t="s">
        <v>494</v>
      </c>
      <c r="Z80" s="32" t="s">
        <v>628</v>
      </c>
    </row>
    <row r="81" spans="25:26" x14ac:dyDescent="0.15">
      <c r="Y81" s="32" t="s">
        <v>495</v>
      </c>
      <c r="Z81" s="32" t="s">
        <v>629</v>
      </c>
    </row>
    <row r="82" spans="25:26" x14ac:dyDescent="0.15">
      <c r="Y82" s="32" t="s">
        <v>496</v>
      </c>
      <c r="Z82" s="32" t="s">
        <v>630</v>
      </c>
    </row>
    <row r="83" spans="25:26" x14ac:dyDescent="0.15">
      <c r="Y83" s="32" t="s">
        <v>497</v>
      </c>
      <c r="Z83" s="32" t="s">
        <v>631</v>
      </c>
    </row>
    <row r="84" spans="25:26" x14ac:dyDescent="0.15">
      <c r="Y84" s="32" t="s">
        <v>498</v>
      </c>
      <c r="Z84" s="32" t="s">
        <v>632</v>
      </c>
    </row>
    <row r="85" spans="25:26" x14ac:dyDescent="0.15">
      <c r="Y85" s="32" t="s">
        <v>499</v>
      </c>
      <c r="Z85" s="32" t="s">
        <v>633</v>
      </c>
    </row>
    <row r="86" spans="25:26" x14ac:dyDescent="0.15">
      <c r="Y86" s="32" t="s">
        <v>500</v>
      </c>
      <c r="Z86" s="32" t="s">
        <v>634</v>
      </c>
    </row>
    <row r="87" spans="25:26" x14ac:dyDescent="0.15">
      <c r="Y87" s="32" t="s">
        <v>501</v>
      </c>
      <c r="Z87" s="32" t="s">
        <v>635</v>
      </c>
    </row>
    <row r="88" spans="25:26" x14ac:dyDescent="0.15">
      <c r="Y88" s="32" t="s">
        <v>502</v>
      </c>
      <c r="Z88" s="32" t="s">
        <v>636</v>
      </c>
    </row>
    <row r="89" spans="25:26" x14ac:dyDescent="0.15">
      <c r="Y89" s="32" t="s">
        <v>503</v>
      </c>
      <c r="Z89" s="32" t="s">
        <v>637</v>
      </c>
    </row>
    <row r="90" spans="25:26" x14ac:dyDescent="0.15">
      <c r="Y90" s="32" t="s">
        <v>504</v>
      </c>
      <c r="Z90" s="32" t="s">
        <v>638</v>
      </c>
    </row>
    <row r="91" spans="25:26" x14ac:dyDescent="0.15">
      <c r="Y91" s="32" t="s">
        <v>505</v>
      </c>
      <c r="Z91" s="32" t="s">
        <v>639</v>
      </c>
    </row>
    <row r="92" spans="25:26" x14ac:dyDescent="0.15">
      <c r="Y92" s="32" t="s">
        <v>506</v>
      </c>
      <c r="Z92" s="32" t="s">
        <v>640</v>
      </c>
    </row>
    <row r="93" spans="25:26" x14ac:dyDescent="0.15">
      <c r="Y93" s="32" t="s">
        <v>507</v>
      </c>
      <c r="Z93" s="32" t="s">
        <v>641</v>
      </c>
    </row>
    <row r="94" spans="25:26" x14ac:dyDescent="0.15">
      <c r="Y94" s="32" t="s">
        <v>508</v>
      </c>
      <c r="Z94" s="32" t="s">
        <v>642</v>
      </c>
    </row>
    <row r="95" spans="25:26" x14ac:dyDescent="0.15">
      <c r="Y95" s="32" t="s">
        <v>509</v>
      </c>
      <c r="Z95" s="32" t="s">
        <v>643</v>
      </c>
    </row>
    <row r="96" spans="25:26" x14ac:dyDescent="0.15">
      <c r="Y96" s="32" t="s">
        <v>411</v>
      </c>
      <c r="Z96" s="32" t="s">
        <v>644</v>
      </c>
    </row>
    <row r="97" spans="25:26" x14ac:dyDescent="0.15">
      <c r="Y97" s="32" t="s">
        <v>510</v>
      </c>
      <c r="Z97" s="32" t="s">
        <v>645</v>
      </c>
    </row>
    <row r="98" spans="25:26" x14ac:dyDescent="0.15">
      <c r="Y98" s="32" t="s">
        <v>511</v>
      </c>
      <c r="Z98" s="32" t="s">
        <v>646</v>
      </c>
    </row>
    <row r="99" spans="25:26" x14ac:dyDescent="0.15">
      <c r="Y99" s="32" t="s">
        <v>543</v>
      </c>
      <c r="Z99" s="32" t="s">
        <v>647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E187" sqref="E187:AX187"/>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391</v>
      </c>
      <c r="AF2" s="1026"/>
      <c r="AG2" s="1026"/>
      <c r="AH2" s="1026"/>
      <c r="AI2" s="1026" t="s">
        <v>413</v>
      </c>
      <c r="AJ2" s="1026"/>
      <c r="AK2" s="1026"/>
      <c r="AL2" s="556"/>
      <c r="AM2" s="1026" t="s">
        <v>510</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391</v>
      </c>
      <c r="AF9" s="1026"/>
      <c r="AG9" s="1026"/>
      <c r="AH9" s="1026"/>
      <c r="AI9" s="1026" t="s">
        <v>413</v>
      </c>
      <c r="AJ9" s="1026"/>
      <c r="AK9" s="1026"/>
      <c r="AL9" s="556"/>
      <c r="AM9" s="1026" t="s">
        <v>510</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391</v>
      </c>
      <c r="AF16" s="1026"/>
      <c r="AG16" s="1026"/>
      <c r="AH16" s="1026"/>
      <c r="AI16" s="1026" t="s">
        <v>413</v>
      </c>
      <c r="AJ16" s="1026"/>
      <c r="AK16" s="1026"/>
      <c r="AL16" s="556"/>
      <c r="AM16" s="1026" t="s">
        <v>510</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391</v>
      </c>
      <c r="AF23" s="1026"/>
      <c r="AG23" s="1026"/>
      <c r="AH23" s="1026"/>
      <c r="AI23" s="1026" t="s">
        <v>413</v>
      </c>
      <c r="AJ23" s="1026"/>
      <c r="AK23" s="1026"/>
      <c r="AL23" s="556"/>
      <c r="AM23" s="1026" t="s">
        <v>510</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391</v>
      </c>
      <c r="AF30" s="1026"/>
      <c r="AG30" s="1026"/>
      <c r="AH30" s="1026"/>
      <c r="AI30" s="1026" t="s">
        <v>413</v>
      </c>
      <c r="AJ30" s="1026"/>
      <c r="AK30" s="1026"/>
      <c r="AL30" s="556"/>
      <c r="AM30" s="1026" t="s">
        <v>510</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391</v>
      </c>
      <c r="AF37" s="1026"/>
      <c r="AG37" s="1026"/>
      <c r="AH37" s="1026"/>
      <c r="AI37" s="1026" t="s">
        <v>413</v>
      </c>
      <c r="AJ37" s="1026"/>
      <c r="AK37" s="1026"/>
      <c r="AL37" s="556"/>
      <c r="AM37" s="1026" t="s">
        <v>510</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391</v>
      </c>
      <c r="AF44" s="1026"/>
      <c r="AG44" s="1026"/>
      <c r="AH44" s="1026"/>
      <c r="AI44" s="1026" t="s">
        <v>413</v>
      </c>
      <c r="AJ44" s="1026"/>
      <c r="AK44" s="1026"/>
      <c r="AL44" s="556"/>
      <c r="AM44" s="1026" t="s">
        <v>510</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391</v>
      </c>
      <c r="AF51" s="1026"/>
      <c r="AG51" s="1026"/>
      <c r="AH51" s="1026"/>
      <c r="AI51" s="1026" t="s">
        <v>413</v>
      </c>
      <c r="AJ51" s="1026"/>
      <c r="AK51" s="1026"/>
      <c r="AL51" s="556"/>
      <c r="AM51" s="1026" t="s">
        <v>510</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391</v>
      </c>
      <c r="AF58" s="1026"/>
      <c r="AG58" s="1026"/>
      <c r="AH58" s="1026"/>
      <c r="AI58" s="1026" t="s">
        <v>413</v>
      </c>
      <c r="AJ58" s="1026"/>
      <c r="AK58" s="1026"/>
      <c r="AL58" s="556"/>
      <c r="AM58" s="1026" t="s">
        <v>510</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391</v>
      </c>
      <c r="AF65" s="1026"/>
      <c r="AG65" s="1026"/>
      <c r="AH65" s="1026"/>
      <c r="AI65" s="1026" t="s">
        <v>413</v>
      </c>
      <c r="AJ65" s="1026"/>
      <c r="AK65" s="1026"/>
      <c r="AL65" s="556"/>
      <c r="AM65" s="1026" t="s">
        <v>510</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E187" sqref="E187:AX187"/>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40" zoomScale="85" zoomScaleNormal="75" zoomScaleSheetLayoutView="85" zoomScalePageLayoutView="70" workbookViewId="0">
      <selection activeCell="E187" sqref="E187:AX187"/>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2021-08-22T08:02:33Z</cp:lastPrinted>
  <dcterms:created xsi:type="dcterms:W3CDTF">2012-03-13T00:50:25Z</dcterms:created>
  <dcterms:modified xsi:type="dcterms:W3CDTF">2021-08-30T13:50:59Z</dcterms:modified>
</cp:coreProperties>
</file>