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１．独立性・中立性・透明性の確保と組織体制の充実\会計確認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P923"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06" i="3"/>
  <c r="AY616" i="3"/>
  <c r="AY645" i="3"/>
  <c r="AY417" i="3"/>
  <c r="AY271"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<sst xmlns="http://schemas.openxmlformats.org/spreadsheetml/2006/main" count="3238" uniqueCount="933">
  <si>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</si>
  <si>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</si>
  <si>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</si>
  <si>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</si>
  <si>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</si>
  <si>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</si>
  <si>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</si>
  <si>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</si>
  <si>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</si>
  <si>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</si>
  <si>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</si>
  <si>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</si>
  <si>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</si>
  <si>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</si>
  <si>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</si>
  <si>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</si>
  <si>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</si>
  <si>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</si>
  <si>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</si>
  <si>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</si>
  <si>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</si>
  <si>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</si>
  <si>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</si>
  <si>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</si>
  <si>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</si>
  <si>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</si>
  <si>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</si>
  <si>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</si>
  <si>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</si>
  <si>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</si>
  <si>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</si>
  <si>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</si>
  <si>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</si>
  <si>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</si>
  <si>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</si>
  <si>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</si>
  <si>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</si>
  <si>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</si>
  <si>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</si>
  <si>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</si>
  <si>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</si>
  <si>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</si>
  <si>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</si>
  <si>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</si>
  <si>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</si>
  <si>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</si>
  <si>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</si>
  <si>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</si>
  <si>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</si>
  <si>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</si>
  <si>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</si>
  <si>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</si>
  <si>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</si>
  <si>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</si>
  <si>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</si>
  <si>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</si>
  <si>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</si>
  <si>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</si>
  <si>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</si>
  <si>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</si>
  <si>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</si>
  <si>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</si>
  <si>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</si>
  <si>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</si>
  <si>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</si>
  <si>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</si>
  <si>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</si>
  <si>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</si>
  <si>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</si>
  <si>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</si>
  <si>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</si>
  <si>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</si>
  <si>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</si>
  <si>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</si>
  <si>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</si>
  <si>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</si>
  <si>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</si>
  <si>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</si>
  <si>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</si>
  <si>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</si>
  <si>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</si>
  <si>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</si>
  <si>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</si>
  <si>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</si>
  <si>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</si>
  <si>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</si>
  <si>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</si>
  <si>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</si>
  <si>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</si>
  <si>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</si>
  <si>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</si>
  <si>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</si>
  <si>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</si>
  <si>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</si>
  <si>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</si>
  <si>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</si>
  <si>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</si>
  <si>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</si>
  <si>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</si>
  <si>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</si>
  <si>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</si>
  <si>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</si>
  <si>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</si>
  <si>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</si>
  <si>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</si>
  <si>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</si>
  <si>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</si>
  <si>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</si>
  <si>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</si>
  <si>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</si>
  <si>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</si>
  <si>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</si>
  <si>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</si>
  <si>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</si>
  <si>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</si>
  <si>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</si>
  <si>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</si>
  <si>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</si>
  <si>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</si>
  <si>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</si>
  <si>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</si>
  <si>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</si>
  <si>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</si>
  <si>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</si>
  <si>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</si>
  <si>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</si>
  <si>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</si>
  <si>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</si>
  <si>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</si>
  <si>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</si>
  <si>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</si>
  <si>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</si>
  <si>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</si>
  <si>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</si>
  <si>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</si>
  <si>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</si>
  <si>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</si>
  <si>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</si>
  <si>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</si>
  <si>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</si>
  <si>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</si>
  <si>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</si>
  <si>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</si>
  <si>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</si>
  <si>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</si>
  <si>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</si>
  <si>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</si>
  <si>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</si>
  <si>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</si>
  <si>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</si>
  <si>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</si>
  <si>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</si>
  <si>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</si>
  <si>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</si>
  <si>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</si>
  <si>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</si>
  <si>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</si>
  <si>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</si>
  <si>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</si>
  <si>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</si>
  <si>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</si>
  <si>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</si>
  <si>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</si>
  <si>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</si>
  <si>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</si>
  <si>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</si>
  <si>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</si>
  <si>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</si>
  <si>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</si>
  <si>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</si>
  <si>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</si>
  <si>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</si>
  <si>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</si>
  <si>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</si>
  <si>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</si>
  <si>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</si>
  <si>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</si>
  <si>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</si>
  <si>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</si>
  <si>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</si>
  <si>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</si>
  <si>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</si>
  <si>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</si>
  <si>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</si>
  <si>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</si>
  <si>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</si>
  <si>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</si>
  <si>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</si>
  <si>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</si>
  <si>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</si>
  <si>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</si>
  <si>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</si>
  <si>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</si>
  <si>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</si>
  <si>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</si>
  <si>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</si>
  <si>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</si>
  <si>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</si>
  <si>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</si>
  <si>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</si>
  <si>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</si>
  <si>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</si>
  <si>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</si>
  <si>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</si>
  <si>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</si>
  <si>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</si>
  <si>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</si>
  <si>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</si>
  <si>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</si>
  <si>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</si>
  <si>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</si>
  <si>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</si>
  <si>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</si>
  <si>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</si>
  <si>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</si>
  <si>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</si>
  <si>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</si>
  <si>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</si>
  <si>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</si>
  <si>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</si>
  <si>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</si>
  <si>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</si>
  <si>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</si>
  <si>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</si>
  <si>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</si>
  <si>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</si>
  <si>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</si>
  <si>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</si>
  <si>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</si>
  <si>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</si>
  <si>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</si>
  <si>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</si>
  <si>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</si>
  <si>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</si>
  <si>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</si>
  <si>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</si>
  <si>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</si>
  <si>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</si>
  <si>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</si>
  <si>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</si>
  <si>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</si>
  <si>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</si>
  <si>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</si>
  <si>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</si>
  <si>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</si>
  <si>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</si>
  <si>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</si>
  <si>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</si>
  <si>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</si>
  <si>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</si>
  <si>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</si>
  <si>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</si>
  <si>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</si>
  <si>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</si>
  <si>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</si>
  <si>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</si>
  <si>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</si>
  <si>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</si>
  <si>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</si>
  <si>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</si>
  <si>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</si>
  <si>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</si>
  <si>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</si>
  <si>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</si>
  <si>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</si>
  <si>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</si>
  <si>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</si>
  <si>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</si>
  <si>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</si>
  <si>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</si>
  <si>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</si>
  <si>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</si>
  <si>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</si>
  <si>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</si>
  <si>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</si>
  <si>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</si>
  <si>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</si>
  <si>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</si>
  <si>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</si>
  <si>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</si>
  <si>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</si>
  <si>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</si>
  <si>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</si>
  <si>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</si>
  <si>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</si>
  <si>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</si>
  <si>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</si>
  <si>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</si>
  <si>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</si>
  <si>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</si>
  <si>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</si>
  <si>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</si>
  <si>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</si>
  <si>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</si>
  <si>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</si>
  <si>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</si>
  <si>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</si>
  <si>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</si>
  <si>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</si>
  <si>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</si>
  <si>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</si>
  <si>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</si>
  <si>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</si>
  <si>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</si>
  <si>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</si>
  <si>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</si>
  <si>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</si>
  <si>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</si>
  <si>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</si>
  <si>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</si>
  <si>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</si>
  <si>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</si>
  <si>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</si>
  <si>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</si>
  <si>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</si>
  <si>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</si>
  <si>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</si>
  <si>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</si>
  <si>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</si>
  <si>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</si>
  <si>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</si>
  <si>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</si>
  <si>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</si>
  <si>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</si>
  <si>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</si>
  <si>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</si>
  <si>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</si>
  <si>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</si>
  <si>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</si>
  <si>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</si>
  <si>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</si>
  <si>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</si>
  <si>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</si>
  <si>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</si>
  <si>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</si>
  <si>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</si>
  <si>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</si>
  <si>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</si>
  <si>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</si>
  <si>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</si>
  <si>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</si>
  <si>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</si>
  <si>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</si>
  <si>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</si>
  <si>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</si>
  <si>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</si>
  <si>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</si>
  <si>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</si>
  <si>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</si>
  <si>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</si>
  <si>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</si>
  <si>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</si>
  <si>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</si>
  <si>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</si>
  <si>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</si>
  <si>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</si>
  <si>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</si>
  <si>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</si>
  <si>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</si>
  <si>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</si>
  <si>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</si>
  <si>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</si>
  <si>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</si>
  <si>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</si>
  <si>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</si>
  <si>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</si>
  <si>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</si>
  <si>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</si>
  <si>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</si>
  <si>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</si>
  <si>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</si>
  <si>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</si>
  <si>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</si>
  <si>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</si>
  <si>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</si>
  <si>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</si>
  <si>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</si>
  <si>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</si>
  <si>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</si>
  <si>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</si>
  <si>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</si>
  <si>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</si>
  <si>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</si>
  <si>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</si>
  <si>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</si>
  <si>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</si>
  <si>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</si>
  <si>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</si>
  <si>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</si>
  <si>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</si>
  <si>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</si>
  <si>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</si>
  <si>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</si>
  <si>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</si>
  <si>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</si>
  <si>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</si>
  <si>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</si>
  <si>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</si>
  <si>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</si>
  <si>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</si>
  <si>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</si>
  <si>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</si>
  <si>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</si>
  <si>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</si>
  <si>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</si>
  <si>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</si>
  <si>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</si>
  <si>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</si>
  <si>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</si>
  <si>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</si>
  <si>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</si>
  <si>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</si>
  <si>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</si>
  <si>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</si>
  <si>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</si>
  <si>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</si>
  <si>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</si>
  <si>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</si>
  <si>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</si>
  <si>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</si>
  <si>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</si>
  <si>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</si>
  <si>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</si>
  <si>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</si>
  <si>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</si>
  <si>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</si>
  <si>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</si>
  <si>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</si>
  <si>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</si>
  <si>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</si>
  <si>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</si>
  <si>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</si>
  <si>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</si>
  <si>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</si>
  <si>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</si>
  <si>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</si>
  <si>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</si>
  <si>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</si>
  <si>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</si>
  <si>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</si>
  <si>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</si>
  <si>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</si>
  <si>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</si>
  <si>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</si>
  <si>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</si>
  <si>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</si>
  <si>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</si>
  <si>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</si>
  <si>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</si>
  <si>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</si>
  <si>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</si>
  <si>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</si>
  <si>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</si>
  <si>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</si>
  <si>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</si>
  <si>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</si>
  <si>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</si>
  <si>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</si>
  <si>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</si>
  <si>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</si>
  <si>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</si>
  <si>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</si>
  <si>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</si>
  <si>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</si>
  <si>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</si>
  <si>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</si>
  <si>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</si>
  <si>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</si>
  <si>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</si>
  <si>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</si>
  <si>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</si>
  <si>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</si>
  <si>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</si>
  <si>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</si>
  <si>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</si>
  <si>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</si>
  <si>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</si>
  <si>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</si>
  <si>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</si>
  <si>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</si>
  <si>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</si>
  <si>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</si>
  <si>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</si>
  <si>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</si>
  <si>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</si>
  <si>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</si>
  <si>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</si>
  <si>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</si>
  <si>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</si>
  <si>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</si>
  <si>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</si>
  <si>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</si>
  <si>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</si>
  <si>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</si>
  <si>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</si>
  <si>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</si>
  <si>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</si>
  <si>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</si>
  <si>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</si>
  <si>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</si>
  <si>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</si>
  <si>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</si>
  <si>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</si>
  <si>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</si>
  <si>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</si>
  <si>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</si>
  <si>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</si>
  <si>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</si>
  <si>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</si>
  <si>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</si>
  <si>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</si>
  <si>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</si>
  <si>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</si>
  <si>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</si>
  <si>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</si>
  <si>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</si>
  <si>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</si>
  <si>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</si>
  <si>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</si>
  <si>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</si>
  <si>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</si>
  <si>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</si>
  <si>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</si>
  <si>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</si>
  <si>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</si>
  <si>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</si>
  <si>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</si>
  <si>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</si>
  <si>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</si>
  <si>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</si>
  <si>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</si>
  <si>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</si>
  <si>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</si>
  <si>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</si>
  <si>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</si>
  <si>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</si>
  <si>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</si>
  <si>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</si>
  <si>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</si>
  <si>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</si>
  <si>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</si>
  <si>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</si>
  <si>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</si>
  <si>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</si>
  <si>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</si>
  <si>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</si>
  <si>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</si>
  <si>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</si>
  <si>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</si>
  <si>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</si>
  <si>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</si>
  <si>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</si>
  <si>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</si>
  <si>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</si>
  <si>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</si>
  <si>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</si>
  <si>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</si>
  <si>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</si>
  <si>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</si>
  <si>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</si>
  <si>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</si>
  <si>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</si>
  <si>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</si>
  <si>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</si>
  <si>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</si>
  <si>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</si>
  <si>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</si>
  <si>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</si>
  <si>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</si>
  <si>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</si>
  <si>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</si>
  <si>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</si>
  <si>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</si>
  <si>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</si>
  <si>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</si>
  <si>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</si>
  <si>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</si>
  <si>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</si>
  <si>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</si>
  <si>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</si>
  <si>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</si>
  <si>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</si>
  <si>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</si>
  <si>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</si>
  <si>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</si>
  <si>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</si>
  <si>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</si>
  <si>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</si>
  <si>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</si>
  <si>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</si>
  <si>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</si>
  <si>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</si>
  <si>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</si>
  <si>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</si>
  <si>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</si>
  <si>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</si>
  <si>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</si>
  <si>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</si>
  <si>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</si>
  <si>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</si>
  <si>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</si>
  <si>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</si>
  <si>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</si>
  <si>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</si>
  <si>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</si>
  <si>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</si>
  <si>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</si>
  <si>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</si>
  <si>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</si>
  <si>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</si>
  <si>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</si>
  <si>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</si>
  <si>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</si>
  <si>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</si>
  <si>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</si>
  <si>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</si>
  <si>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</si>
  <si>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</si>
  <si>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</si>
  <si>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</si>
  <si>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</si>
  <si>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</si>
  <si>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</si>
  <si>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</si>
  <si>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</si>
  <si>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</si>
  <si>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</si>
  <si>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</si>
  <si>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</si>
  <si>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</si>
  <si>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</si>
  <si>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</si>
  <si>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</si>
  <si>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</si>
  <si>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</si>
  <si>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</si>
  <si>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</si>
  <si>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</si>
  <si>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</si>
  <si>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</si>
  <si>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</si>
  <si>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</si>
  <si>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</si>
  <si>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</si>
  <si>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</si>
  <si>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</si>
  <si>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</si>
  <si>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</si>
  <si>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</si>
  <si>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</si>
  <si>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</si>
  <si>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</si>
  <si>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</si>
  <si>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</si>
  <si>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</si>
  <si>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</si>
  <si>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</si>
  <si>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</si>
  <si>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</si>
  <si>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</si>
  <si>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</si>
  <si>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</si>
  <si>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</si>
  <si>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</si>
  <si>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</si>
  <si>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</si>
  <si>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</si>
  <si>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</si>
  <si>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</si>
  <si>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</si>
  <si>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</si>
  <si>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</si>
  <si>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</si>
  <si>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</si>
  <si>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</si>
  <si>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</si>
  <si>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</si>
  <si>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</si>
  <si>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</si>
  <si>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</si>
  <si>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</si>
  <si>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</si>
  <si>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</si>
  <si>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</si>
  <si>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</si>
  <si>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</si>
  <si>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</si>
  <si>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</si>
  <si>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</si>
  <si>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</si>
  <si>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</si>
  <si>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</si>
  <si>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</si>
  <si>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</si>
  <si>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</si>
  <si>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</si>
  <si>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</si>
  <si>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</si>
  <si>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</si>
  <si>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</si>
  <si>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</si>
  <si>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</si>
  <si>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</si>
  <si>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</si>
  <si>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</si>
  <si>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</si>
  <si>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</si>
  <si>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</si>
  <si>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</si>
  <si>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原子力検査官等研修事業</t>
    <phoneticPr fontId="5"/>
  </si>
  <si>
    <t>原子力安全人材育成センター</t>
    <rPh sb="0" eb="3">
      <t>ゲンシリョク</t>
    </rPh>
    <rPh sb="3" eb="5">
      <t>アンゼン</t>
    </rPh>
    <rPh sb="5" eb="7">
      <t>ジンザイ</t>
    </rPh>
    <rPh sb="7" eb="9">
      <t>イクセイ</t>
    </rPh>
    <phoneticPr fontId="5"/>
  </si>
  <si>
    <t>人材育成課
総合研修課
規制研修課
原子炉技術研修課</t>
    <rPh sb="0" eb="2">
      <t>ジンザイ</t>
    </rPh>
    <rPh sb="2" eb="4">
      <t>イクセイ</t>
    </rPh>
    <rPh sb="4" eb="5">
      <t>カ</t>
    </rPh>
    <rPh sb="6" eb="8">
      <t>ソウゴウ</t>
    </rPh>
    <rPh sb="8" eb="11">
      <t>ケンシュウカ</t>
    </rPh>
    <rPh sb="12" eb="14">
      <t>キセイ</t>
    </rPh>
    <rPh sb="14" eb="16">
      <t>ケンシュウ</t>
    </rPh>
    <rPh sb="16" eb="17">
      <t>カ</t>
    </rPh>
    <rPh sb="18" eb="21">
      <t>ゲンシロ</t>
    </rPh>
    <rPh sb="21" eb="23">
      <t>ギジュツ</t>
    </rPh>
    <rPh sb="23" eb="25">
      <t>ケンシュウ</t>
    </rPh>
    <rPh sb="25" eb="26">
      <t>カ</t>
    </rPh>
    <phoneticPr fontId="5"/>
  </si>
  <si>
    <t>○</t>
  </si>
  <si>
    <t>特別会計に関する法律　第85条第6項
特別会計に関する法律施行令　第51条第7項第3号
特別会計に関する法律施行令　第51条第7項第18号</t>
    <phoneticPr fontId="5"/>
  </si>
  <si>
    <t>原子炉等規制法の改正による新たな検査制度のもと検査を行う検査官等を育成することを目的として、検査官等の育成体系の構築に向けた研修カリキュラム及び研修教材の開発・整備等を行うとともに、原子力施設の主要機器の模擬設備、非破壊検査装置等の特殊設備を活用した実践的な訓練を実施することで、検査官等の専門能力の向上及び検査業務の高度化を図り、原子力の安全確保に向けた人材の基盤を構築していく。</t>
    <phoneticPr fontId="5"/>
  </si>
  <si>
    <t>-</t>
    <phoneticPr fontId="5"/>
  </si>
  <si>
    <t>-</t>
    <phoneticPr fontId="5"/>
  </si>
  <si>
    <t>-</t>
    <phoneticPr fontId="5"/>
  </si>
  <si>
    <t>原子力安全業務庁費</t>
  </si>
  <si>
    <t>原子力発電施設等安全技術対策委託費</t>
  </si>
  <si>
    <t>職員旅費</t>
  </si>
  <si>
    <t>委員等旅費</t>
  </si>
  <si>
    <t>諸謝金</t>
  </si>
  <si>
    <t>予算額内で実施した研修について、受講者全員の理解度テストの点数の平均値が80点となるようにする。</t>
  </si>
  <si>
    <t>理解度テスト（合格点：100点満点中70点以上）の点数</t>
    <phoneticPr fontId="5"/>
  </si>
  <si>
    <t>予算額内で実施した研修について、受講者全員の理解度テストの点数の中央値が80点となるようにする。</t>
    <phoneticPr fontId="5"/>
  </si>
  <si>
    <t>研修直後の理解度テストの点数（中央値）</t>
    <phoneticPr fontId="5"/>
  </si>
  <si>
    <t>点</t>
    <rPh sb="0" eb="1">
      <t>テン</t>
    </rPh>
    <phoneticPr fontId="5"/>
  </si>
  <si>
    <t>-</t>
    <phoneticPr fontId="5"/>
  </si>
  <si>
    <t>予算額内で実施した研修について、受講者全員の理解度テストの点数の最頻値が80点となるようにする。</t>
  </si>
  <si>
    <t>研修直後の理解度テストの点数（最頻値）</t>
  </si>
  <si>
    <t>点</t>
    <rPh sb="0" eb="1">
      <t>テン</t>
    </rPh>
    <phoneticPr fontId="5"/>
  </si>
  <si>
    <t>予算額内で実施した研修について、受講者全員の理解度テストの合格率を90％となるようにする。</t>
    <phoneticPr fontId="5"/>
  </si>
  <si>
    <t>-</t>
  </si>
  <si>
    <t>-</t>
    <phoneticPr fontId="5"/>
  </si>
  <si>
    <t>-</t>
    <phoneticPr fontId="5"/>
  </si>
  <si>
    <t>-</t>
    <phoneticPr fontId="5"/>
  </si>
  <si>
    <t>-</t>
    <phoneticPr fontId="5"/>
  </si>
  <si>
    <t>-</t>
    <phoneticPr fontId="5"/>
  </si>
  <si>
    <t>-</t>
    <phoneticPr fontId="5"/>
  </si>
  <si>
    <t>理解度テスト（合格点：100点満点中70点以上）の点数</t>
    <phoneticPr fontId="5"/>
  </si>
  <si>
    <t xml:space="preserve">研修直後の理解度テストの点数（平均値）
</t>
    <phoneticPr fontId="5"/>
  </si>
  <si>
    <t>予算額内で実施した研修の受講人数</t>
    <phoneticPr fontId="5"/>
  </si>
  <si>
    <t>原子力安全研修所の利用者数</t>
    <phoneticPr fontId="5"/>
  </si>
  <si>
    <t>人</t>
    <rPh sb="0" eb="1">
      <t>ヒト</t>
    </rPh>
    <phoneticPr fontId="5"/>
  </si>
  <si>
    <t>百万円/人</t>
    <rPh sb="0" eb="3">
      <t>ヒャクマンエン</t>
    </rPh>
    <rPh sb="4" eb="5">
      <t>ヒト</t>
    </rPh>
    <phoneticPr fontId="5"/>
  </si>
  <si>
    <t>百万円</t>
    <rPh sb="0" eb="3">
      <t>ヒャクマンエン</t>
    </rPh>
    <phoneticPr fontId="5"/>
  </si>
  <si>
    <t>247/507</t>
  </si>
  <si>
    <t>343/655</t>
  </si>
  <si>
    <t>94/601</t>
  </si>
  <si>
    <t>93/580</t>
  </si>
  <si>
    <t>原子力に対する確かな規制を通じて、人と環境を守ること</t>
    <phoneticPr fontId="5"/>
  </si>
  <si>
    <t>新検査制度への対応を踏まえて整備した教育訓練課程に基づき研修を行い、より多くの者が理解度テストで70点以上を取り合格することにより、高い専門性や実行力を有する人材を育成し、原子力の安全確保に向けた人材の基盤の構築を行うことができる。</t>
  </si>
  <si>
    <t>高度な科学的・技術的専門能力が求められる組織として、原子力の審査・検査等の安全規制に関する高い専門性を有する人材の育成は必要不可欠であり、原子力の安全確保に向けた人材の基盤を構築することは、国民や社会のニーズにも合致するものである。</t>
  </si>
  <si>
    <t>原子力の安全確保は、組織の発足経緯を踏まえ独立性を持つ国の規制機関として責任を持って行うことが必要であり、そのための人材育成を、地方自治体、民間等に委ねることは適切ではない。</t>
  </si>
  <si>
    <t>原子力に対する確かな規制を行うためには、国が責任を持って専門能力を有する優秀な人材を育成することが必要であり、優先度の高い事業である。</t>
  </si>
  <si>
    <t>△</t>
  </si>
  <si>
    <t>有</t>
  </si>
  <si>
    <t>一般競争契約の実施に伴い、広く一般に公告を実施。事業内容が特異的である案件について結果として一者応札となった事案が発生したが、過去の実績等を十分に踏まえて支出先の選定を行った。</t>
  </si>
  <si>
    <t>本事業は、我が国の原子力の安全確保のため、原子力規制委員会職員自らの能力・専門性向上のために行うものであり、国が全額負担することが妥当である。</t>
  </si>
  <si>
    <t>研修実施については、高度な専門機器を用いた研修を実施しているため、コストの水準は妥当と考えられる。原子力安全研修所については、賃借料を減額でき、適切なコスト水準を達成できた。</t>
  </si>
  <si>
    <t>中間段階での支出において、経済性・競争性が確保されていることなど、合理的なものとなっているかについて、必要に応じ指導・確認している。一方、随意契約の場合には、契約先の規定に基づく合理的な手続が行われているかを確認している。</t>
  </si>
  <si>
    <t>高い専門性や実行力を有する人材の育成のための研修教材の作成や研修の実施、原子力安全研修所の運営等、当該事業の目的に即して真に必要な経費に限定している。</t>
  </si>
  <si>
    <t>必要な活動内容及びその諸経費が過大なものとならぬよう、点検・確認を行うことで、コスト削減や効率化を図っている。</t>
  </si>
  <si>
    <t>研修受講者の習熟度を測るために成果指標の根拠として理解度テスト点を採用し、更に平均値、中央値、最頻値、合格率を用いて実態を評価することとした。その成果実績は成果目標に見合ったものとなった。</t>
  </si>
  <si>
    <t>審査・検査等の安全規制に関する高い専門性を有する人材の育成は、国の規制機関として責任を持って行うものであるものの、より専門的な知見を有する機関を活用することも必要不可欠であり、委託・請負を活用して実施することが適切である。</t>
  </si>
  <si>
    <t>予算額内で実施した研修の受講人数、原子力安全研修所の利用者数ともに当初見込みと同等の活動実績を得ることができた。</t>
  </si>
  <si>
    <t>請負先の選定に際しては、一般競争入札により競争性を確保し、事業内容に適した者から選定することとし、真に必要な経費に限定している。一者応札となった事業については、該当業者の過去の実績等を踏まえ適正に落札者の選定を行っており、当該予算は適切に執行されていると考える。成果実績や活動実績も目標値や当初見込みに準じたものとなった。
総じて、本事業は、職員の専門性の向上のために有効に活用されており、当該予算は適切に執行されている。引き続き本事業を行い原子力の安全確保を行う人材の基盤を構築することに寄与していきたい。</t>
  </si>
  <si>
    <t>0710</t>
    <phoneticPr fontId="5"/>
  </si>
  <si>
    <t>0560</t>
    <phoneticPr fontId="5"/>
  </si>
  <si>
    <t>0349</t>
    <phoneticPr fontId="5"/>
  </si>
  <si>
    <t>新24-0038</t>
    <phoneticPr fontId="5"/>
  </si>
  <si>
    <t>0023</t>
    <phoneticPr fontId="5"/>
  </si>
  <si>
    <t>（0058）</t>
    <phoneticPr fontId="5"/>
  </si>
  <si>
    <t>(0092)</t>
    <phoneticPr fontId="5"/>
  </si>
  <si>
    <t>0109</t>
    <phoneticPr fontId="5"/>
  </si>
  <si>
    <t>0005</t>
    <phoneticPr fontId="5"/>
  </si>
  <si>
    <t>0010</t>
    <phoneticPr fontId="5"/>
  </si>
  <si>
    <t>0018</t>
    <phoneticPr fontId="5"/>
  </si>
  <si>
    <t>0019</t>
    <phoneticPr fontId="5"/>
  </si>
  <si>
    <t>0016</t>
    <phoneticPr fontId="5"/>
  </si>
  <si>
    <t>0017</t>
    <phoneticPr fontId="5"/>
  </si>
  <si>
    <t>0015</t>
    <phoneticPr fontId="5"/>
  </si>
  <si>
    <t>0016</t>
    <phoneticPr fontId="5"/>
  </si>
  <si>
    <t>0020</t>
    <phoneticPr fontId="5"/>
  </si>
  <si>
    <t>原子力規制委員会職員の人材育成の基本方針（平成26年6月25日）
原子力規制委員会第２期中期目標（令和2年2月5日）</t>
    <phoneticPr fontId="5"/>
  </si>
  <si>
    <t>独立性・中立性・透明性の確保と組織体制の充実</t>
    <rPh sb="0" eb="3">
      <t>ドクリツセイ</t>
    </rPh>
    <rPh sb="4" eb="7">
      <t>チュウリツセイ</t>
    </rPh>
    <rPh sb="8" eb="11">
      <t>トウメイセイ</t>
    </rPh>
    <rPh sb="12" eb="14">
      <t>カクホ</t>
    </rPh>
    <rPh sb="15" eb="17">
      <t>ソシキ</t>
    </rPh>
    <rPh sb="17" eb="19">
      <t>タイセイ</t>
    </rPh>
    <rPh sb="20" eb="22">
      <t>ジュウジツ</t>
    </rPh>
    <phoneticPr fontId="5"/>
  </si>
  <si>
    <t>人</t>
    <rPh sb="0" eb="1">
      <t>ニン</t>
    </rPh>
    <phoneticPr fontId="5"/>
  </si>
  <si>
    <t>-</t>
    <phoneticPr fontId="5"/>
  </si>
  <si>
    <t>-</t>
    <phoneticPr fontId="5"/>
  </si>
  <si>
    <t>-</t>
    <phoneticPr fontId="5"/>
  </si>
  <si>
    <t>（株）タツノ</t>
    <phoneticPr fontId="5"/>
  </si>
  <si>
    <t>土地建物賃借料、維持管理費等</t>
    <phoneticPr fontId="5"/>
  </si>
  <si>
    <t>大成有楽不動産（株）</t>
    <rPh sb="0" eb="1">
      <t>オオ</t>
    </rPh>
    <rPh sb="2" eb="4">
      <t>ユウラク</t>
    </rPh>
    <rPh sb="4" eb="7">
      <t>フドウサン</t>
    </rPh>
    <rPh sb="7" eb="10">
      <t>カブ</t>
    </rPh>
    <phoneticPr fontId="5"/>
  </si>
  <si>
    <t>清掃業務、警備業務、運営業務等</t>
    <rPh sb="0" eb="2">
      <t>セイソウ</t>
    </rPh>
    <rPh sb="2" eb="4">
      <t>ギョウム</t>
    </rPh>
    <rPh sb="5" eb="7">
      <t>ケイビ</t>
    </rPh>
    <rPh sb="7" eb="9">
      <t>ギョウム</t>
    </rPh>
    <rPh sb="10" eb="12">
      <t>ウンエイ</t>
    </rPh>
    <rPh sb="12" eb="14">
      <t>ギョウム</t>
    </rPh>
    <rPh sb="14" eb="15">
      <t>トウ</t>
    </rPh>
    <phoneticPr fontId="5"/>
  </si>
  <si>
    <t>-</t>
    <phoneticPr fontId="5"/>
  </si>
  <si>
    <t>研修の実施（状態監視）</t>
    <phoneticPr fontId="5"/>
  </si>
  <si>
    <t>（株）テクノファ</t>
  </si>
  <si>
    <t>三菱重工業（株）</t>
  </si>
  <si>
    <t>研修の実施（（PＷＲ）原子炉設備等、計４科目）</t>
  </si>
  <si>
    <t>日立ＧＥニュークリア・エナジー（株）</t>
  </si>
  <si>
    <t>研修の実施（機械・電気設備等、計６科目）</t>
  </si>
  <si>
    <t>公益財団法人　放射線計測協会</t>
  </si>
  <si>
    <t>研修の実施（放射線測定及び放射線防護研修（講義））</t>
  </si>
  <si>
    <t>研修の実施（放射線測定及び放射線防護研修（実習））</t>
  </si>
  <si>
    <t>研修の実施（放射線防護の講義（第2期原子力検査官基礎研修（経験者採用コース））</t>
  </si>
  <si>
    <t>（株）ペスコ</t>
  </si>
  <si>
    <t>研修の実施（リスクコミュニケーション実践研修）</t>
  </si>
  <si>
    <t>（株）電通パブリックリレーションズ</t>
  </si>
  <si>
    <t>研修の実施（メディアとの接点研修）</t>
  </si>
  <si>
    <t>研修の実施（メディアトレーニング研修）</t>
  </si>
  <si>
    <t>（株）ＩＨＩ</t>
  </si>
  <si>
    <t>研修の実施（溶接技術）</t>
  </si>
  <si>
    <t>（株）アヴァンティスタッフ</t>
  </si>
  <si>
    <t>研修の実施（英語ビジネスeメール研修）</t>
  </si>
  <si>
    <t>公益社団法人　日本アイソトープ協会</t>
  </si>
  <si>
    <t>研修の実施（放射性同位元素等に関する規制概論（放射性同位元素等の取扱い）研修）</t>
  </si>
  <si>
    <t>株式会社　労働調査会</t>
  </si>
  <si>
    <t>研修の実施（労働安全とその防護方法の基礎研修）</t>
  </si>
  <si>
    <t>研修の実施（被規制者との効果的なコミュニケーション研修）</t>
  </si>
  <si>
    <t>旭化成エンジニアリング株式会社</t>
    <phoneticPr fontId="5"/>
  </si>
  <si>
    <t>非破壊検査（株）</t>
    <phoneticPr fontId="5"/>
  </si>
  <si>
    <t>研修の実施（非破壊検査技術）</t>
    <phoneticPr fontId="5"/>
  </si>
  <si>
    <t>研修の実施（第1期緊急自動車研修）</t>
    <phoneticPr fontId="5"/>
  </si>
  <si>
    <t>自動車安全運転センター安全運転中央研修所</t>
    <phoneticPr fontId="5"/>
  </si>
  <si>
    <t>自動車安全運転センター安全運転中央研修所</t>
    <phoneticPr fontId="5"/>
  </si>
  <si>
    <t>研修の実施（第2期緊急自動車研修）</t>
    <phoneticPr fontId="5"/>
  </si>
  <si>
    <t>能美防災株式会社</t>
    <phoneticPr fontId="5"/>
  </si>
  <si>
    <t>（株）テクノファ</t>
    <phoneticPr fontId="5"/>
  </si>
  <si>
    <t>-</t>
    <phoneticPr fontId="5"/>
  </si>
  <si>
    <t>-</t>
    <phoneticPr fontId="5"/>
  </si>
  <si>
    <t>-</t>
    <phoneticPr fontId="5"/>
  </si>
  <si>
    <t>-</t>
    <phoneticPr fontId="5"/>
  </si>
  <si>
    <t>執行額（原子力安全研修所の運営費用を除く)
／予算額内で実施した研修の受講人数</t>
  </si>
  <si>
    <t>執行額(原子力安全研修所の運営費用)
／原子力安全研修所の利用者数</t>
  </si>
  <si>
    <t>92/604</t>
    <phoneticPr fontId="5"/>
  </si>
  <si>
    <t>227/769</t>
    <phoneticPr fontId="5"/>
  </si>
  <si>
    <t>-</t>
    <phoneticPr fontId="5"/>
  </si>
  <si>
    <t>A.（株）タツノ</t>
    <phoneticPr fontId="5"/>
  </si>
  <si>
    <t>賃借料</t>
    <phoneticPr fontId="5"/>
  </si>
  <si>
    <t>外注費</t>
    <phoneticPr fontId="5"/>
  </si>
  <si>
    <t>土地建物及び什器備品賃借料</t>
    <phoneticPr fontId="5"/>
  </si>
  <si>
    <t>大成有楽不動産（株）</t>
    <phoneticPr fontId="5"/>
  </si>
  <si>
    <t>B.大成有楽不動産（株）</t>
    <phoneticPr fontId="5"/>
  </si>
  <si>
    <t>維持管理費</t>
    <phoneticPr fontId="5"/>
  </si>
  <si>
    <t>光熱費</t>
    <phoneticPr fontId="5"/>
  </si>
  <si>
    <t>建物各種設備点検管理費、賃借物件の清掃業務、警備業務、運営業務等</t>
    <phoneticPr fontId="5"/>
  </si>
  <si>
    <t>通話及び回線等料金、コピー及びプリンタ消耗品費等</t>
    <phoneticPr fontId="5"/>
  </si>
  <si>
    <t>C.旭化成エンジニアリング（株）</t>
    <phoneticPr fontId="5"/>
  </si>
  <si>
    <t>人件費</t>
  </si>
  <si>
    <t>人件費</t>
    <phoneticPr fontId="5"/>
  </si>
  <si>
    <t>研修の実施（施設管理（状態監視））</t>
    <phoneticPr fontId="5"/>
  </si>
  <si>
    <t>D.日立ＧＥニュークリア・エナジー（株）</t>
    <phoneticPr fontId="5"/>
  </si>
  <si>
    <t>人件費</t>
    <phoneticPr fontId="5"/>
  </si>
  <si>
    <t>E.自動車安全運転センター安全運転中央研修所</t>
    <phoneticPr fontId="5"/>
  </si>
  <si>
    <t>F. 能美防災株式会社</t>
    <phoneticPr fontId="5"/>
  </si>
  <si>
    <t>人件費</t>
    <phoneticPr fontId="5"/>
  </si>
  <si>
    <t>研修の実施（火災対策専門官等実務研修）</t>
    <phoneticPr fontId="5"/>
  </si>
  <si>
    <t>空気式呼吸具他レンタル</t>
    <phoneticPr fontId="5"/>
  </si>
  <si>
    <t>G.公益財団法人　放射線計測協会</t>
    <phoneticPr fontId="5"/>
  </si>
  <si>
    <t>請負費</t>
  </si>
  <si>
    <t>請負費</t>
    <phoneticPr fontId="5"/>
  </si>
  <si>
    <t>研修の実施（放射線測定及び放射線防護研修）</t>
    <phoneticPr fontId="5"/>
  </si>
  <si>
    <t>研修の実施（放射線測定及び放射線防護研修（講義））</t>
    <phoneticPr fontId="5"/>
  </si>
  <si>
    <t>研修の実施（核燃料サイクル施設の放射線防護の研修）</t>
    <phoneticPr fontId="5"/>
  </si>
  <si>
    <t>研修の実施（放射線測定及び放射線防護研修（実習））</t>
    <phoneticPr fontId="5"/>
  </si>
  <si>
    <t>研修の実施（放射線防護の講義（第1期原子力検査官基礎研修（経験者採用コース））</t>
    <phoneticPr fontId="5"/>
  </si>
  <si>
    <t>研修の実施（放射線防護の講義（第2期原子力検査官基礎研修（経験者採用コース））</t>
    <phoneticPr fontId="5"/>
  </si>
  <si>
    <t>研修の実施（（ＢＷＲ）原子炉設備等、計４科目）</t>
    <phoneticPr fontId="5"/>
  </si>
  <si>
    <t>研修の実施（火災対策専門官等実務研修）</t>
    <phoneticPr fontId="5"/>
  </si>
  <si>
    <t>研修の実施（品質保証プログラム）</t>
    <phoneticPr fontId="5"/>
  </si>
  <si>
    <t>研修の実施（放射線測定及び放射線防護研修）</t>
    <phoneticPr fontId="5"/>
  </si>
  <si>
    <t>研修の実施（核燃料サイクル施設の放射線防護の研修）</t>
    <phoneticPr fontId="5"/>
  </si>
  <si>
    <t>研修の実施（放射線防護の講義（第1期原子力検査官基礎研修（経験者採用コース））</t>
    <phoneticPr fontId="5"/>
  </si>
  <si>
    <t>研修の実施（リスクコミュニケーション入門研修）</t>
    <phoneticPr fontId="5"/>
  </si>
  <si>
    <t>研修の実施（燃料加工及び再処理施設の研修）</t>
    <phoneticPr fontId="5"/>
  </si>
  <si>
    <t>研修の実施（被規制者とのコミュニケーションスキルアップ研修（中級継続））</t>
    <phoneticPr fontId="5"/>
  </si>
  <si>
    <t>研修の実施（品質保証入門）</t>
    <phoneticPr fontId="5"/>
  </si>
  <si>
    <t>研修の実施（放射性同位元素等に関する規制概論（情報セキュリティの基礎））</t>
    <phoneticPr fontId="5"/>
  </si>
  <si>
    <t>-</t>
    <phoneticPr fontId="5"/>
  </si>
  <si>
    <t>-</t>
    <phoneticPr fontId="5"/>
  </si>
  <si>
    <t>101/431</t>
    <phoneticPr fontId="5"/>
  </si>
  <si>
    <t>‐</t>
  </si>
  <si>
    <t>研修の実施（核燃料サイクル施設の火災防護研修）</t>
    <phoneticPr fontId="5"/>
  </si>
  <si>
    <t>ベルリッツ・ジャパン（株）</t>
    <phoneticPr fontId="5"/>
  </si>
  <si>
    <t>研修の実施（海外赴任前集中英語研修）</t>
    <phoneticPr fontId="5"/>
  </si>
  <si>
    <t>-</t>
    <phoneticPr fontId="5"/>
  </si>
  <si>
    <t>国立研究開発法人日本原子力研究開発機構　敦賀事業本部</t>
    <phoneticPr fontId="5"/>
  </si>
  <si>
    <t>研修の実施（FBRプラント維持管理）</t>
    <phoneticPr fontId="5"/>
  </si>
  <si>
    <t>その他</t>
  </si>
  <si>
    <t>一般管理費等</t>
  </si>
  <si>
    <t>印刷製本費</t>
  </si>
  <si>
    <t>教材印刷</t>
  </si>
  <si>
    <t>旅費</t>
  </si>
  <si>
    <t>講師交通費、講師宿泊費</t>
  </si>
  <si>
    <t>研修の実施（機械・電気設備等、計６科目）、（（ＢＷＲ）原子炉設備等、計４科目）</t>
    <phoneticPr fontId="5"/>
  </si>
  <si>
    <t>研修の実施（第1期緊急自動車研修）（第2期緊急自動車研修）</t>
    <phoneticPr fontId="5"/>
  </si>
  <si>
    <t>借料及び損料</t>
    <phoneticPr fontId="5"/>
  </si>
  <si>
    <t>備品費・消耗品費</t>
  </si>
  <si>
    <t>放水訓練用機材、実験用消火剤購入</t>
  </si>
  <si>
    <t>原子力検査官を含む原子力規制委員会職員の育成のための研修カリキュラムや研修教材の開発・整備、高度な専門性を有する人材の育成に係る調査等を行うとともに、原子力施設の主要機器模型等を活用した実践的な訓練を実施し、原子力検査官等の専門能力や規制業務の専門性を高め、原子力の安全確保に貢献する。
また、国が整備した訓練施設の運営及び設備の維持管理業務等、訓練実施環境の整備を行う。
 ※平成30年度より、前身の「原子力安全研修事業」に、平成29年度までの「原子力保安検査官等訓練設備整備事業」を統合し、本事業としている。</t>
    <phoneticPr fontId="5"/>
  </si>
  <si>
    <t>研修直後の理解度テストの合格率 （計算式：（予算額内で実施した研修での理解度テストの合格者数）/（予算額内で実施した研修のうち理解度テストを実施した研修の受講者数）×100）</t>
    <phoneticPr fontId="5"/>
  </si>
  <si>
    <t>※1　平成29年度まで「原子力安全研修事業」、平成30年度から「原子力検査官等研修事業」に事業名変更
※2　平成29年度公開プロセス　原子力保安検査官等訓練設備整備事業（レビューシート：015）　評価結果　【事業全体の抜本的な改善】
＜取りまとめコメント＞
１．事業の課題や問題点
（事業内容・成果について）
 原子力安全研修所の設備を用いた研修は基礎的な内容中心とならざるを得ないように見受けられ、保安検査官育成に当たり、高度な研修を行い得ないのではないか。
 成果目標・成果指標について、現状の研修受講者数は初期的アウトカムであり、真に事業の有効性を測れないのではないか。
 稼働率低水準の改善策として示された内容は制度改革に依存しており、稼働率が極めて低い水準であることの要因分析が充分になされていないのではないか。
（予算執行について）
 原子力安全研修所の1坪当たり月額賃料約12,000円は同程度の倉庫の相場と比較して高額ではないか。
２．改善の手法や事業見直しの方向性
（事業内容・成果について）
 民間事業者やメーカーの技術レベルに対応できる検査官を育成するためには、民間事業者等の設備やノウハウも活用した新たな研修メニューを検討するなどし、新たな検査制度や放射線取扱の実地とも結びつくものとなるよう抜本的に見直すべき。
 成果目標・成果指標について、研修受講者の習熟度を指標として事業の有効性を測るべき。また、研修所の稼働率についても指標に含めるべき。
 稼働率低水準の要因を分析・検証したうえで、原子力安全確保のためにこの事業の果たす役割は何かを考え、政策レベルの観点から事業の抜本的見直しを図るべき。
（予算執行について）
 委託契約内容を確認した上で、賃料の減額交渉や移転の可能性についても探るべき。施設の賃料を落とすことで、研修そのものにより多くの投資が可能となる。
＜対応状況＞
（事業内容・成果について）
・原子力保安検査官等訓練設備整備事業を原子力安全研修事業に統合して、原子力検査官等研修事業とした。 ・以前からの民間事業者等の活用に加え、任用資格に係る教育訓練課程の中に積極的に民間事業者等を活用した研修メニューを取り入れた。・研修受講者の習熟度を示す理解度テストの点数を成果指標に加えた。・原子力安全研修所の稼働率については、平成29年度の稼働率は63％、平成30年度は66.8％、令和元年度は69.6％を達成した。令和2年度は新型コロナウイルス感染症対策に伴う緊急事態宣言等のため出張に制限がかかり、研修所での研修が一部中止・変更となり、稼働率が42.8％となった。
（予算執行について）
・契約先と交渉を行い、平成30年度分は平成29年度分に比べ、賃借料を約4100万円減額できた。令和2年度も平成30年度、令和元年度と同水準を維持した。</t>
    <rPh sb="1035" eb="1037">
      <t>レイワ</t>
    </rPh>
    <rPh sb="1068" eb="1070">
      <t>シュッチョウ</t>
    </rPh>
    <rPh sb="1071" eb="1073">
      <t>セイゲン</t>
    </rPh>
    <rPh sb="1078" eb="1081">
      <t>ケンシュウジョ</t>
    </rPh>
    <rPh sb="1183" eb="1185">
      <t>レイワ</t>
    </rPh>
    <rPh sb="1185" eb="1188">
      <t>ガンネンド</t>
    </rPh>
    <phoneticPr fontId="5"/>
  </si>
  <si>
    <t>119/782</t>
    <phoneticPr fontId="5"/>
  </si>
  <si>
    <t xml:space="preserve">・カリキュラム及び指導方法を適切に見直す等を行い、規程の改善・充実化を図ったか。
・規制実務を担うことができる人材を継続的に確保・育成するために、教育訓練課程を受講させる等して、任用資格を付与できたか。
・研修の質の向上に向けて教授法や研修評価手法などについて、調査・検討を行い、令和３年度から試行するための手法を特定できたか。
</t>
    <rPh sb="7" eb="8">
      <t>オヨ</t>
    </rPh>
    <rPh sb="9" eb="11">
      <t>シドウ</t>
    </rPh>
    <rPh sb="11" eb="13">
      <t>ホウホウ</t>
    </rPh>
    <rPh sb="14" eb="16">
      <t>テキセツ</t>
    </rPh>
    <rPh sb="17" eb="19">
      <t>ミナオ</t>
    </rPh>
    <rPh sb="20" eb="21">
      <t>トウ</t>
    </rPh>
    <rPh sb="22" eb="23">
      <t>オコナ</t>
    </rPh>
    <rPh sb="25" eb="27">
      <t>キテイ</t>
    </rPh>
    <rPh sb="28" eb="30">
      <t>カイゼン</t>
    </rPh>
    <rPh sb="31" eb="34">
      <t>ジュウジツカ</t>
    </rPh>
    <rPh sb="35" eb="36">
      <t>ハカ</t>
    </rPh>
    <rPh sb="42" eb="44">
      <t>キセイ</t>
    </rPh>
    <rPh sb="44" eb="46">
      <t>ジツム</t>
    </rPh>
    <rPh sb="47" eb="48">
      <t>ニナ</t>
    </rPh>
    <rPh sb="55" eb="57">
      <t>ジンザイ</t>
    </rPh>
    <rPh sb="58" eb="61">
      <t>ケイゾクテキ</t>
    </rPh>
    <rPh sb="62" eb="64">
      <t>カクホ</t>
    </rPh>
    <rPh sb="65" eb="67">
      <t>イクセイ</t>
    </rPh>
    <rPh sb="73" eb="75">
      <t>キョウイク</t>
    </rPh>
    <rPh sb="75" eb="79">
      <t>クンレンカテイ</t>
    </rPh>
    <rPh sb="80" eb="82">
      <t>ジュコウ</t>
    </rPh>
    <rPh sb="85" eb="86">
      <t>トウ</t>
    </rPh>
    <rPh sb="89" eb="91">
      <t>ニンヨウ</t>
    </rPh>
    <rPh sb="91" eb="93">
      <t>シカク</t>
    </rPh>
    <rPh sb="94" eb="96">
      <t>フヨ</t>
    </rPh>
    <rPh sb="103" eb="105">
      <t>ケンシュウ</t>
    </rPh>
    <rPh sb="106" eb="107">
      <t>シツ</t>
    </rPh>
    <rPh sb="108" eb="110">
      <t>コウジョウ</t>
    </rPh>
    <rPh sb="111" eb="112">
      <t>ム</t>
    </rPh>
    <rPh sb="114" eb="117">
      <t>キョウジュホウ</t>
    </rPh>
    <rPh sb="118" eb="120">
      <t>ケンシュウ</t>
    </rPh>
    <rPh sb="120" eb="122">
      <t>ヒョウカ</t>
    </rPh>
    <rPh sb="122" eb="124">
      <t>シュホウ</t>
    </rPh>
    <rPh sb="131" eb="133">
      <t>チョウサ</t>
    </rPh>
    <rPh sb="134" eb="136">
      <t>ケントウ</t>
    </rPh>
    <rPh sb="137" eb="138">
      <t>オコナ</t>
    </rPh>
    <rPh sb="140" eb="142">
      <t>レイワ</t>
    </rPh>
    <rPh sb="143" eb="145">
      <t>ネンド</t>
    </rPh>
    <rPh sb="147" eb="149">
      <t>シコウ</t>
    </rPh>
    <rPh sb="154" eb="156">
      <t>シュホウ</t>
    </rPh>
    <rPh sb="157" eb="159">
      <t>トクテイ</t>
    </rPh>
    <phoneticPr fontId="5"/>
  </si>
  <si>
    <t>令和3年度</t>
    <phoneticPr fontId="5"/>
  </si>
  <si>
    <t>育成については、集中型教育訓練課程に係る運用上改善が必要な事項として、研修期間及びOJTの見直しを行うなど、課程の改善・充実化を図った。また、規制実務を担うことができる人材を継続的に確保・育成するために、5月から第3期集中型訓練生17名に対して教育訓練課程を開始し、昨年度から教育訓練課程を受講していた第2期集中型訓練生7名について、任用資格を付与した。なお、研修の質の向上に向けた取り組みとして、教授法や研修評価手法について調査・検討を行った。</t>
    <phoneticPr fontId="5"/>
  </si>
  <si>
    <t>これまでに本事業で作成した研修教材も含めて令和２年度の研修を実施しており、成果物は十分に活用された。また、今後の任用資格に係る教育訓練課程の研修でも継続して活用される予定である。
また、原子力安全研修所の稼働率は、新型コロナウイルス感染症対策に伴う対応のため研修所での研修が一部中止・変更となり、稼働率が42.8％となった。</t>
    <rPh sb="21" eb="23">
      <t>レイワ</t>
    </rPh>
    <rPh sb="53" eb="55">
      <t>コンゴ</t>
    </rPh>
    <rPh sb="74" eb="76">
      <t>ケイゾク</t>
    </rPh>
    <rPh sb="124" eb="126">
      <t>タイオウ</t>
    </rPh>
    <rPh sb="129" eb="132">
      <t>ケンシュウジョ</t>
    </rPh>
    <rPh sb="134" eb="136">
      <t>ケンシュウ</t>
    </rPh>
    <rPh sb="137" eb="139">
      <t>イチブ</t>
    </rPh>
    <rPh sb="139" eb="141">
      <t>チュウシ</t>
    </rPh>
    <rPh sb="142" eb="144">
      <t>ヘンコウ</t>
    </rPh>
    <rPh sb="148" eb="151">
      <t>カドウリツ</t>
    </rPh>
    <phoneticPr fontId="5"/>
  </si>
  <si>
    <t>一者応札となった件については、今後、入札公告期間の長期化、説明会参加者への広範な呼びかけ等の工夫を行うことで、より一層競争性の確保を図っていきたい。また、研修の有効性については教授法や研修評価手法について調査・検討を行った。引き続き検討中であり試行を行っていきたい。</t>
    <rPh sb="88" eb="90">
      <t>キョウジュ</t>
    </rPh>
    <rPh sb="90" eb="91">
      <t>ホウ</t>
    </rPh>
    <rPh sb="92" eb="94">
      <t>ケンシュウ</t>
    </rPh>
    <rPh sb="94" eb="96">
      <t>ヒョウカ</t>
    </rPh>
    <rPh sb="96" eb="98">
      <t>シュホウ</t>
    </rPh>
    <rPh sb="105" eb="107">
      <t>ケントウ</t>
    </rPh>
    <rPh sb="108" eb="109">
      <t>オコナ</t>
    </rPh>
    <rPh sb="112" eb="113">
      <t>ヒ</t>
    </rPh>
    <rPh sb="114" eb="115">
      <t>ツヅ</t>
    </rPh>
    <rPh sb="116" eb="119">
      <t>ケントウチュウ</t>
    </rPh>
    <rPh sb="122" eb="124">
      <t>シコウ</t>
    </rPh>
    <rPh sb="125" eb="126">
      <t>オコナ</t>
    </rPh>
    <phoneticPr fontId="5"/>
  </si>
  <si>
    <t>職員の確保と育成に当たり、適切な研修実施のため年度研修計画を作成し、研修の年間受講者延べ人数2500人を目標とする</t>
    <rPh sb="3" eb="5">
      <t>カクホ</t>
    </rPh>
    <rPh sb="6" eb="8">
      <t>イクセイ</t>
    </rPh>
    <rPh sb="9" eb="10">
      <t>ア</t>
    </rPh>
    <rPh sb="13" eb="15">
      <t>テキセツ</t>
    </rPh>
    <rPh sb="16" eb="18">
      <t>ケンシュウ</t>
    </rPh>
    <rPh sb="18" eb="20">
      <t>ジッシ</t>
    </rPh>
    <rPh sb="23" eb="25">
      <t>ネンド</t>
    </rPh>
    <rPh sb="25" eb="27">
      <t>ケンシュウ</t>
    </rPh>
    <rPh sb="27" eb="29">
      <t>ケイカク</t>
    </rPh>
    <rPh sb="30" eb="32">
      <t>サクセイ</t>
    </rPh>
    <rPh sb="34" eb="36">
      <t>ケンシュウ</t>
    </rPh>
    <rPh sb="37" eb="39">
      <t>ネンカン</t>
    </rPh>
    <rPh sb="39" eb="42">
      <t>ジュコウシャ</t>
    </rPh>
    <rPh sb="42" eb="43">
      <t>ノ</t>
    </rPh>
    <rPh sb="44" eb="46">
      <t>ニンズウ</t>
    </rPh>
    <rPh sb="50" eb="51">
      <t>ニン</t>
    </rPh>
    <rPh sb="52" eb="54">
      <t>モクヒョウ</t>
    </rPh>
    <phoneticPr fontId="5"/>
  </si>
  <si>
    <t>・カリキュラム、指導方法等を見直し、規程の改善・充実を図る。
・教育訓練過程を実施するとともに、運用上改善が必要な事項を抽出し、改善策の検討を行う。
・研修の質の向上に向けて教授法や研修評価手法などについて、調査・検討を行い令和３年度試行するために手法を特定する。</t>
    <rPh sb="8" eb="10">
      <t>シドウ</t>
    </rPh>
    <rPh sb="10" eb="12">
      <t>ホウホウ</t>
    </rPh>
    <rPh sb="12" eb="13">
      <t>トウ</t>
    </rPh>
    <rPh sb="14" eb="16">
      <t>ミナオ</t>
    </rPh>
    <rPh sb="18" eb="20">
      <t>キテイ</t>
    </rPh>
    <rPh sb="21" eb="23">
      <t>カイゼン</t>
    </rPh>
    <rPh sb="24" eb="26">
      <t>ジュウジツ</t>
    </rPh>
    <rPh sb="27" eb="28">
      <t>ハカ</t>
    </rPh>
    <rPh sb="32" eb="34">
      <t>キョウイク</t>
    </rPh>
    <rPh sb="34" eb="36">
      <t>クンレン</t>
    </rPh>
    <rPh sb="36" eb="38">
      <t>カテイ</t>
    </rPh>
    <rPh sb="39" eb="41">
      <t>ジッシ</t>
    </rPh>
    <rPh sb="48" eb="51">
      <t>ウンヨウジョウ</t>
    </rPh>
    <rPh sb="51" eb="53">
      <t>カイゼン</t>
    </rPh>
    <rPh sb="54" eb="56">
      <t>ヒツヨウ</t>
    </rPh>
    <rPh sb="57" eb="59">
      <t>ジコウ</t>
    </rPh>
    <rPh sb="60" eb="62">
      <t>チュウシュツ</t>
    </rPh>
    <rPh sb="64" eb="66">
      <t>カイゼン</t>
    </rPh>
    <rPh sb="66" eb="67">
      <t>サク</t>
    </rPh>
    <rPh sb="68" eb="70">
      <t>ケントウ</t>
    </rPh>
    <rPh sb="71" eb="72">
      <t>オコナ</t>
    </rPh>
    <rPh sb="76" eb="78">
      <t>ケンシュウ</t>
    </rPh>
    <rPh sb="79" eb="80">
      <t>シツ</t>
    </rPh>
    <rPh sb="81" eb="83">
      <t>コウジョウ</t>
    </rPh>
    <rPh sb="84" eb="85">
      <t>ム</t>
    </rPh>
    <rPh sb="87" eb="90">
      <t>キョウジュホウ</t>
    </rPh>
    <rPh sb="91" eb="93">
      <t>ケンシュウ</t>
    </rPh>
    <rPh sb="93" eb="95">
      <t>ヒョウカ</t>
    </rPh>
    <rPh sb="95" eb="97">
      <t>シュホウ</t>
    </rPh>
    <rPh sb="104" eb="106">
      <t>チョウサ</t>
    </rPh>
    <rPh sb="107" eb="109">
      <t>ケントウ</t>
    </rPh>
    <rPh sb="110" eb="111">
      <t>オコナ</t>
    </rPh>
    <rPh sb="112" eb="114">
      <t>レイワ</t>
    </rPh>
    <rPh sb="117" eb="119">
      <t>シコウ</t>
    </rPh>
    <phoneticPr fontId="5"/>
  </si>
  <si>
    <t>原子力規制人材の育成</t>
    <rPh sb="0" eb="3">
      <t>ゲンシリョク</t>
    </rPh>
    <rPh sb="3" eb="5">
      <t>キセイ</t>
    </rPh>
    <rPh sb="5" eb="7">
      <t>ジンザイ</t>
    </rPh>
    <rPh sb="8" eb="10">
      <t>イクセイ</t>
    </rPh>
    <phoneticPr fontId="5"/>
  </si>
  <si>
    <t>事業規模が予定を下回ったこと、契約差額によるものに加え、新型コロナウイルス感染症対策に伴い研修を中止・変更したことによるもの。</t>
    <rPh sb="0" eb="2">
      <t>ジギョウ</t>
    </rPh>
    <rPh sb="2" eb="4">
      <t>キボ</t>
    </rPh>
    <rPh sb="5" eb="7">
      <t>ヨテイ</t>
    </rPh>
    <rPh sb="8" eb="10">
      <t>シタマワ</t>
    </rPh>
    <rPh sb="15" eb="17">
      <t>ケイヤク</t>
    </rPh>
    <rPh sb="17" eb="19">
      <t>サガク</t>
    </rPh>
    <rPh sb="25" eb="26">
      <t>クワ</t>
    </rPh>
    <rPh sb="28" eb="30">
      <t>シンガタ</t>
    </rPh>
    <rPh sb="37" eb="40">
      <t>カンセンショウ</t>
    </rPh>
    <rPh sb="40" eb="42">
      <t>タイサク</t>
    </rPh>
    <rPh sb="43" eb="44">
      <t>トモナ</t>
    </rPh>
    <rPh sb="45" eb="47">
      <t>ケンシュウ</t>
    </rPh>
    <rPh sb="48" eb="50">
      <t>チュウシ</t>
    </rPh>
    <rPh sb="51" eb="53">
      <t>ヘンコウ</t>
    </rPh>
    <phoneticPr fontId="5"/>
  </si>
  <si>
    <t>外部有識者点検対象外</t>
    <phoneticPr fontId="5"/>
  </si>
  <si>
    <t>令和２年度の執行率が低いため、要因分析をしたうえで、内容を精査した予算要求とすること。</t>
    <rPh sb="0" eb="2">
      <t>レイワ</t>
    </rPh>
    <rPh sb="3" eb="5">
      <t>ネンド</t>
    </rPh>
    <rPh sb="6" eb="9">
      <t>シッコウリツ</t>
    </rPh>
    <rPh sb="10" eb="11">
      <t>ヒク</t>
    </rPh>
    <rPh sb="15" eb="17">
      <t>ヨウイン</t>
    </rPh>
    <rPh sb="17" eb="19">
      <t>ブンセキ</t>
    </rPh>
    <rPh sb="26" eb="28">
      <t>ナイヨウ</t>
    </rPh>
    <rPh sb="29" eb="31">
      <t>セイサ</t>
    </rPh>
    <rPh sb="33" eb="35">
      <t>ヨサン</t>
    </rPh>
    <rPh sb="35" eb="37">
      <t>ヨウキュウ</t>
    </rPh>
    <phoneticPr fontId="5"/>
  </si>
  <si>
    <t>人材育成課長　山口道夫
総合研修課長　杉本文孝
規制研修課長　青木一哉
原子炉技術研修課長　渡部和之</t>
    <rPh sb="0" eb="2">
      <t>ジンザイ</t>
    </rPh>
    <rPh sb="2" eb="4">
      <t>イクセイ</t>
    </rPh>
    <rPh sb="4" eb="5">
      <t>カ</t>
    </rPh>
    <rPh sb="7" eb="9">
      <t>ヤマグチ</t>
    </rPh>
    <rPh sb="9" eb="11">
      <t>ミチオ</t>
    </rPh>
    <rPh sb="12" eb="14">
      <t>ソウゴウ</t>
    </rPh>
    <rPh sb="14" eb="16">
      <t>ケンシュウ</t>
    </rPh>
    <rPh sb="16" eb="18">
      <t>カチョウ</t>
    </rPh>
    <rPh sb="19" eb="21">
      <t>スギモト</t>
    </rPh>
    <rPh sb="21" eb="23">
      <t>フミタカ</t>
    </rPh>
    <rPh sb="24" eb="26">
      <t>キセイ</t>
    </rPh>
    <rPh sb="26" eb="28">
      <t>ケンシュウ</t>
    </rPh>
    <rPh sb="28" eb="30">
      <t>カチョウ</t>
    </rPh>
    <rPh sb="31" eb="33">
      <t>アオキ</t>
    </rPh>
    <rPh sb="33" eb="35">
      <t>カズヤ</t>
    </rPh>
    <rPh sb="36" eb="39">
      <t>ゲンシロ</t>
    </rPh>
    <rPh sb="39" eb="41">
      <t>ギジュツ</t>
    </rPh>
    <rPh sb="41" eb="43">
      <t>ケンシュウ</t>
    </rPh>
    <rPh sb="43" eb="45">
      <t>カチョウ</t>
    </rPh>
    <rPh sb="46" eb="48">
      <t>ワタナベ</t>
    </rPh>
    <rPh sb="48" eb="50">
      <t>カズユキ</t>
    </rPh>
    <phoneticPr fontId="5"/>
  </si>
  <si>
    <t>令和２年度は、新型コロナウイルス感染症対応のため、研修等の中止・変更等、やむを得ない状況で執行率が低い結果となった。職員育成のための研修については、今後も計画に基づき行う必要があり、令和２年度に中止になった研修等で可能なものについてはオンライン実施、また感染症対策を行う等、実施方法を工夫し、執行率の改善に努める。</t>
    <rPh sb="58" eb="60">
      <t>ショクイン</t>
    </rPh>
    <rPh sb="60" eb="62">
      <t>イクセイ</t>
    </rPh>
    <rPh sb="66" eb="68">
      <t>ケンシュウ</t>
    </rPh>
    <rPh sb="74" eb="76">
      <t>コンゴ</t>
    </rPh>
    <rPh sb="77" eb="79">
      <t>ケイカク</t>
    </rPh>
    <rPh sb="80" eb="81">
      <t>モト</t>
    </rPh>
    <rPh sb="83" eb="84">
      <t>オコナ</t>
    </rPh>
    <rPh sb="85" eb="87">
      <t>ヒツヨウ</t>
    </rPh>
    <rPh sb="122" eb="124">
      <t>ジッシ</t>
    </rPh>
    <rPh sb="127" eb="130">
      <t>カンセンショウ</t>
    </rPh>
    <rPh sb="130" eb="132">
      <t>タイサク</t>
    </rPh>
    <rPh sb="133" eb="134">
      <t>オコナ</t>
    </rPh>
    <rPh sb="135" eb="136">
      <t>トウ</t>
    </rPh>
    <phoneticPr fontId="5"/>
  </si>
  <si>
    <t>執行等改善</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</si>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</sst>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117565</xdr:colOff>
      <xdr:row>748</xdr:row>
      <xdr:rowOff>149679</xdr:rowOff>
    </xdr:from>
    <xdr:to>
      <xdr:col>49</xdr:col>
      <xdr:colOff>74781</xdr:colOff>
      <xdr:row>753</xdr:row>
      <xdr:rowOff>79418</xdr:rowOff>
    </xdr:to>
    <xdr:grpSp>
      <xdr:nvGrpSpPr>
        <xdr:cNvPr id="24" name="グループ化 23"/>
        <xdr:cNvGrpSpPr/>
      </xdr:nvGrpSpPr>
      <xdr:grpSpPr>
        <a:xfrm>
          <a:off x="4199708" y="60293250"/>
          <a:ext cx="5876323" cy="1698668"/>
          <a:chOff x="2607673" y="0"/>
          <a:chExt cx="5876323" cy="1698666"/>
        </a:xfrm>
      </xdr:grpSpPr>
      <xdr:sp macro="" textlink="">
        <xdr:nvSpPr>
          <xdr:cNvPr id="25" name="Text Box 782">
            <a:extLst>
              <a:ext uri="{FF2B5EF4-FFF2-40B4-BE49-F238E27FC236}">
                <a16:creationId xmlns="" xmlns:a16="http://schemas.microsoft.com/office/drawing/2014/main" id="{71C88D88-684D-4FC8-BBF4-8F67A2B0F79D}"/>
              </a:ext>
            </a:extLst>
          </xdr:cNvPr>
          <xdr:cNvSpPr txBox="1">
            <a:spLocks noChangeArrowheads="1"/>
          </xdr:cNvSpPr>
        </xdr:nvSpPr>
        <xdr:spPr bwMode="auto">
          <a:xfrm>
            <a:off x="2952801" y="0"/>
            <a:ext cx="2368896" cy="100645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２１１百万円</a:t>
            </a:r>
          </a:p>
        </xdr:txBody>
      </xdr:sp>
      <xdr:grpSp>
        <xdr:nvGrpSpPr>
          <xdr:cNvPr id="26" name="グループ化 25">
            <a:extLst>
              <a:ext uri="{FF2B5EF4-FFF2-40B4-BE49-F238E27FC236}">
                <a16:creationId xmlns="" xmlns:a16="http://schemas.microsoft.com/office/drawing/2014/main" id="{C9EAF425-4089-4113-B3B2-604E0EDE5B38}"/>
              </a:ext>
            </a:extLst>
          </xdr:cNvPr>
          <xdr:cNvGrpSpPr/>
        </xdr:nvGrpSpPr>
        <xdr:grpSpPr>
          <a:xfrm>
            <a:off x="2607673" y="1053350"/>
            <a:ext cx="3080432" cy="645316"/>
            <a:chOff x="3696253" y="40621008"/>
            <a:chExt cx="3084553" cy="629166"/>
          </a:xfrm>
        </xdr:grpSpPr>
        <xdr:sp macro="" textlink="">
          <xdr:nvSpPr>
            <xdr:cNvPr id="30" name="Rectangle 792">
              <a:extLst>
                <a:ext uri="{FF2B5EF4-FFF2-40B4-BE49-F238E27FC236}">
                  <a16:creationId xmlns="" xmlns:a16="http://schemas.microsoft.com/office/drawing/2014/main" id="{031100E3-62AE-49FA-9C14-442DC85BE5DD}"/>
                </a:ext>
              </a:extLst>
            </xdr:cNvPr>
            <xdr:cNvSpPr>
              <a:spLocks noChangeArrowheads="1"/>
            </xdr:cNvSpPr>
          </xdr:nvSpPr>
          <xdr:spPr bwMode="auto">
            <a:xfrm>
              <a:off x="3857188" y="40621008"/>
              <a:ext cx="2816330" cy="629166"/>
            </a:xfrm>
            <a:prstGeom prst="rect">
              <a:avLst/>
            </a:prstGeom>
            <a:solidFill>
              <a:srgbClr val="FFFFFF"/>
            </a:solidFill>
            <a:ln w="9525">
              <a:noFill/>
              <a:miter lim="800000"/>
              <a:headEnd/>
              <a:tailEnd/>
            </a:ln>
          </xdr:spPr>
          <xdr:txBody>
            <a:bodyPr vertOverflow="clip" wrap="square" lIns="27432" tIns="18288" rIns="0" bIns="0" anchor="ctr" upright="1"/>
            <a:lstStyle/>
            <a:p>
              <a:pPr rtl="0" eaLnBrk="1" fontAlgn="auto" latinLnBrk="0" hangingPunct="1"/>
              <a:r>
                <a:rPr lang="ja-JP" altLang="en-US" sz="1100" b="0" i="0" baseline="0">
                  <a:effectLst/>
                  <a:latin typeface="+mn-lt"/>
                  <a:ea typeface="+mn-ea"/>
                  <a:cs typeface="+mn-cs"/>
                </a:rPr>
                <a:t>訓練</a:t>
              </a:r>
              <a:r>
                <a:rPr lang="ja-JP" altLang="ja-JP" sz="1100" b="0" i="0" baseline="0">
                  <a:effectLst/>
                  <a:latin typeface="+mn-lt"/>
                  <a:ea typeface="+mn-ea"/>
                  <a:cs typeface="+mn-cs"/>
                </a:rPr>
                <a:t>施設の運営</a:t>
              </a:r>
              <a:r>
                <a:rPr lang="ja-JP" altLang="en-US" sz="11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研修の実施、研修教材の作成、研修業務の運用支援</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1" name="大かっこ 30">
              <a:extLst>
                <a:ext uri="{FF2B5EF4-FFF2-40B4-BE49-F238E27FC236}">
                  <a16:creationId xmlns="" xmlns:a16="http://schemas.microsoft.com/office/drawing/2014/main" id="{AAB1DB41-2976-4162-B929-217B1BFEBD6E}"/>
                </a:ext>
              </a:extLst>
            </xdr:cNvPr>
            <xdr:cNvSpPr/>
          </xdr:nvSpPr>
          <xdr:spPr bwMode="auto">
            <a:xfrm>
              <a:off x="3696253" y="40671751"/>
              <a:ext cx="3084553" cy="539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nvGrpSpPr>
          <xdr:cNvPr id="27" name="グループ化 26">
            <a:extLst>
              <a:ext uri="{FF2B5EF4-FFF2-40B4-BE49-F238E27FC236}">
                <a16:creationId xmlns="" xmlns:a16="http://schemas.microsoft.com/office/drawing/2014/main" id="{1E336480-FFAC-436E-9B83-0F11BED421F8}"/>
              </a:ext>
            </a:extLst>
          </xdr:cNvPr>
          <xdr:cNvGrpSpPr/>
        </xdr:nvGrpSpPr>
        <xdr:grpSpPr>
          <a:xfrm>
            <a:off x="6642605" y="38652"/>
            <a:ext cx="1841391" cy="742434"/>
            <a:chOff x="3696253" y="40657309"/>
            <a:chExt cx="3084553" cy="554191"/>
          </a:xfrm>
        </xdr:grpSpPr>
        <xdr:sp macro="" textlink="">
          <xdr:nvSpPr>
            <xdr:cNvPr id="28" name="Rectangle 792">
              <a:extLst>
                <a:ext uri="{FF2B5EF4-FFF2-40B4-BE49-F238E27FC236}">
                  <a16:creationId xmlns="" xmlns:a16="http://schemas.microsoft.com/office/drawing/2014/main" id="{C8047CD3-F45E-496B-BC00-F3BB4AA1AED0}"/>
                </a:ext>
              </a:extLst>
            </xdr:cNvPr>
            <xdr:cNvSpPr>
              <a:spLocks noChangeArrowheads="1"/>
            </xdr:cNvSpPr>
          </xdr:nvSpPr>
          <xdr:spPr bwMode="auto">
            <a:xfrm>
              <a:off x="3955259" y="40657309"/>
              <a:ext cx="2816330" cy="535508"/>
            </a:xfrm>
            <a:prstGeom prst="rect">
              <a:avLst/>
            </a:prstGeom>
            <a:solidFill>
              <a:srgbClr val="FFFFFF"/>
            </a:solidFill>
            <a:ln w="9525">
              <a:noFill/>
              <a:miter lim="800000"/>
              <a:headEnd/>
              <a:tailEnd/>
            </a:ln>
          </xdr:spPr>
          <xdr:txBody>
            <a:bodyPr vertOverflow="clip" wrap="square" lIns="27432" tIns="18288" rIns="0" bIns="0" anchor="ctr" upright="1"/>
            <a:lstStyle/>
            <a:p>
              <a:pP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職員旅費等　２３百万円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9" name="大かっこ 28">
              <a:extLst>
                <a:ext uri="{FF2B5EF4-FFF2-40B4-BE49-F238E27FC236}">
                  <a16:creationId xmlns="" xmlns:a16="http://schemas.microsoft.com/office/drawing/2014/main" id="{05FB5981-00AC-42AA-8EE1-5A73DC717B3B}"/>
                </a:ext>
              </a:extLst>
            </xdr:cNvPr>
            <xdr:cNvSpPr/>
          </xdr:nvSpPr>
          <xdr:spPr bwMode="auto">
            <a:xfrm>
              <a:off x="3696253" y="40671751"/>
              <a:ext cx="3084553" cy="53974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clientData/>
  </xdr:twoCellAnchor>
  <xdr:twoCellAnchor>
    <xdr:from>
      <xdr:col>8</xdr:col>
      <xdr:colOff>0</xdr:colOff>
      <xdr:row>754</xdr:row>
      <xdr:rowOff>183999</xdr:rowOff>
    </xdr:from>
    <xdr:to>
      <xdr:col>28</xdr:col>
      <xdr:colOff>167913</xdr:colOff>
      <xdr:row>765</xdr:row>
      <xdr:rowOff>301563</xdr:rowOff>
    </xdr:to>
    <xdr:grpSp>
      <xdr:nvGrpSpPr>
        <xdr:cNvPr id="57" name="グループ化 56"/>
        <xdr:cNvGrpSpPr/>
      </xdr:nvGrpSpPr>
      <xdr:grpSpPr>
        <a:xfrm>
          <a:off x="1632857" y="62450285"/>
          <a:ext cx="4250056" cy="4322171"/>
          <a:chOff x="0" y="1947827"/>
          <a:chExt cx="4250056" cy="4322171"/>
        </a:xfrm>
      </xdr:grpSpPr>
      <xdr:grpSp>
        <xdr:nvGrpSpPr>
          <xdr:cNvPr id="58" name="グループ化 57">
            <a:extLst>
              <a:ext uri="{FF2B5EF4-FFF2-40B4-BE49-F238E27FC236}">
                <a16:creationId xmlns="" xmlns:a16="http://schemas.microsoft.com/office/drawing/2014/main" id="{F539BB23-6700-40ED-9C32-F266EEBBB39D}"/>
              </a:ext>
            </a:extLst>
          </xdr:cNvPr>
          <xdr:cNvGrpSpPr/>
        </xdr:nvGrpSpPr>
        <xdr:grpSpPr>
          <a:xfrm>
            <a:off x="0" y="1947827"/>
            <a:ext cx="1435073" cy="2405961"/>
            <a:chOff x="1187086" y="46864805"/>
            <a:chExt cx="1479864" cy="2431601"/>
          </a:xfrm>
        </xdr:grpSpPr>
        <xdr:sp macro="" textlink="">
          <xdr:nvSpPr>
            <xdr:cNvPr id="72" name="Text Box 783">
              <a:extLst>
                <a:ext uri="{FF2B5EF4-FFF2-40B4-BE49-F238E27FC236}">
                  <a16:creationId xmlns="" xmlns:a16="http://schemas.microsoft.com/office/drawing/2014/main" id="{10CCE89E-52A3-4AE5-AC76-80B04544B368}"/>
                </a:ext>
              </a:extLst>
            </xdr:cNvPr>
            <xdr:cNvSpPr txBox="1">
              <a:spLocks noChangeArrowheads="1"/>
            </xdr:cNvSpPr>
          </xdr:nvSpPr>
          <xdr:spPr bwMode="auto">
            <a:xfrm>
              <a:off x="1399259" y="47472420"/>
              <a:ext cx="1255713" cy="78399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Ａ．（株）タツノ</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９２</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73" name="グループ化 72">
              <a:extLst>
                <a:ext uri="{FF2B5EF4-FFF2-40B4-BE49-F238E27FC236}">
                  <a16:creationId xmlns="" xmlns:a16="http://schemas.microsoft.com/office/drawing/2014/main" id="{D7D1E023-D30D-459B-8561-231B748E4138}"/>
                </a:ext>
              </a:extLst>
            </xdr:cNvPr>
            <xdr:cNvGrpSpPr/>
          </xdr:nvGrpSpPr>
          <xdr:grpSpPr>
            <a:xfrm>
              <a:off x="1321590" y="48329200"/>
              <a:ext cx="1345360" cy="967206"/>
              <a:chOff x="1026072" y="52382748"/>
              <a:chExt cx="1283558" cy="630896"/>
            </a:xfrm>
          </xdr:grpSpPr>
          <xdr:sp macro="" textlink="">
            <xdr:nvSpPr>
              <xdr:cNvPr id="76" name="大かっこ 75">
                <a:extLst>
                  <a:ext uri="{FF2B5EF4-FFF2-40B4-BE49-F238E27FC236}">
                    <a16:creationId xmlns="" xmlns:a16="http://schemas.microsoft.com/office/drawing/2014/main" id="{EDB9574A-F024-4B08-9826-E3DF0D089743}"/>
                  </a:ext>
                </a:extLst>
              </xdr:cNvPr>
              <xdr:cNvSpPr/>
            </xdr:nvSpPr>
            <xdr:spPr bwMode="auto">
              <a:xfrm>
                <a:off x="1026072" y="52382748"/>
                <a:ext cx="1283558" cy="63089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7" name="Rectangle 801">
                <a:extLst>
                  <a:ext uri="{FF2B5EF4-FFF2-40B4-BE49-F238E27FC236}">
                    <a16:creationId xmlns="" xmlns:a16="http://schemas.microsoft.com/office/drawing/2014/main" id="{CDBE2B7D-91AF-49DB-856B-95F5BB98D7F0}"/>
                  </a:ext>
                </a:extLst>
              </xdr:cNvPr>
              <xdr:cNvSpPr>
                <a:spLocks noChangeArrowheads="1"/>
              </xdr:cNvSpPr>
            </xdr:nvSpPr>
            <xdr:spPr bwMode="auto">
              <a:xfrm>
                <a:off x="1191025" y="52456967"/>
                <a:ext cx="1002476" cy="472033"/>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・訓練施設の運営</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（訓練用土地建物賃借等）</a:t>
                </a:r>
              </a:p>
            </xdr:txBody>
          </xdr:sp>
        </xdr:grpSp>
        <xdr:sp macro="" textlink="">
          <xdr:nvSpPr>
            <xdr:cNvPr id="74" name="テキスト ボックス 73">
              <a:extLst>
                <a:ext uri="{FF2B5EF4-FFF2-40B4-BE49-F238E27FC236}">
                  <a16:creationId xmlns="" xmlns:a16="http://schemas.microsoft.com/office/drawing/2014/main" id="{8F1CE3AB-A328-40F8-A9CA-B60C83D37BB3}"/>
                </a:ext>
              </a:extLst>
            </xdr:cNvPr>
            <xdr:cNvSpPr txBox="1"/>
          </xdr:nvSpPr>
          <xdr:spPr bwMode="auto">
            <a:xfrm>
              <a:off x="1187086" y="47204224"/>
              <a:ext cx="1434307" cy="31166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5" name="Line 847">
              <a:extLst>
                <a:ext uri="{FF2B5EF4-FFF2-40B4-BE49-F238E27FC236}">
                  <a16:creationId xmlns="" xmlns:a16="http://schemas.microsoft.com/office/drawing/2014/main" id="{E84BBD95-02FA-48D4-95AA-EEFE4A381958}"/>
                </a:ext>
              </a:extLst>
            </xdr:cNvPr>
            <xdr:cNvSpPr>
              <a:spLocks noChangeShapeType="1"/>
            </xdr:cNvSpPr>
          </xdr:nvSpPr>
          <xdr:spPr bwMode="auto">
            <a:xfrm flipH="1">
              <a:off x="1927433" y="46864805"/>
              <a:ext cx="44" cy="33606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sp macro="" textlink="">
        <xdr:nvSpPr>
          <xdr:cNvPr id="59" name="Line 844">
            <a:extLst>
              <a:ext uri="{FF2B5EF4-FFF2-40B4-BE49-F238E27FC236}">
                <a16:creationId xmlns="" xmlns:a16="http://schemas.microsoft.com/office/drawing/2014/main" id="{9CB43245-A5C6-45EC-9440-1ACE7FF66FE4}"/>
              </a:ext>
            </a:extLst>
          </xdr:cNvPr>
          <xdr:cNvSpPr>
            <a:spLocks noChangeShapeType="1"/>
          </xdr:cNvSpPr>
        </xdr:nvSpPr>
        <xdr:spPr bwMode="auto">
          <a:xfrm>
            <a:off x="731229" y="1949351"/>
            <a:ext cx="2662917" cy="1143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0" name="Text Box 796">
            <a:extLst>
              <a:ext uri="{FF2B5EF4-FFF2-40B4-BE49-F238E27FC236}">
                <a16:creationId xmlns="" xmlns:a16="http://schemas.microsoft.com/office/drawing/2014/main" id="{BF28EFFA-E069-4F4E-A291-D777D6982E13}"/>
              </a:ext>
            </a:extLst>
          </xdr:cNvPr>
          <xdr:cNvSpPr txBox="1">
            <a:spLocks noChangeArrowheads="1"/>
          </xdr:cNvSpPr>
        </xdr:nvSpPr>
        <xdr:spPr bwMode="auto">
          <a:xfrm>
            <a:off x="2211438" y="2542969"/>
            <a:ext cx="1384470" cy="77403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Ｃ．民間企業　２社</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８百万円</a:t>
            </a:r>
          </a:p>
        </xdr:txBody>
      </xdr:sp>
      <xdr:grpSp>
        <xdr:nvGrpSpPr>
          <xdr:cNvPr id="61" name="グループ化 60">
            <a:extLst>
              <a:ext uri="{FF2B5EF4-FFF2-40B4-BE49-F238E27FC236}">
                <a16:creationId xmlns="" xmlns:a16="http://schemas.microsoft.com/office/drawing/2014/main" id="{C670FBEB-D3BF-4AAA-A6DC-306EC941EFC4}"/>
              </a:ext>
            </a:extLst>
          </xdr:cNvPr>
          <xdr:cNvGrpSpPr/>
        </xdr:nvGrpSpPr>
        <xdr:grpSpPr>
          <a:xfrm>
            <a:off x="2188417" y="3429680"/>
            <a:ext cx="1418534" cy="1191890"/>
            <a:chOff x="4873081" y="52223121"/>
            <a:chExt cx="1296494" cy="1673345"/>
          </a:xfrm>
        </xdr:grpSpPr>
        <xdr:sp macro="" textlink="">
          <xdr:nvSpPr>
            <xdr:cNvPr id="70" name="Rectangle 830">
              <a:extLst>
                <a:ext uri="{FF2B5EF4-FFF2-40B4-BE49-F238E27FC236}">
                  <a16:creationId xmlns="" xmlns:a16="http://schemas.microsoft.com/office/drawing/2014/main" id="{2DAD84C2-04F9-495E-AB53-6787DFD86133}"/>
                </a:ext>
              </a:extLst>
            </xdr:cNvPr>
            <xdr:cNvSpPr>
              <a:spLocks noChangeArrowheads="1"/>
            </xdr:cNvSpPr>
          </xdr:nvSpPr>
          <xdr:spPr bwMode="auto">
            <a:xfrm>
              <a:off x="5020926" y="52309270"/>
              <a:ext cx="978057" cy="158719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（施設管理（状態監視）、（</a:t>
              </a:r>
              <a:r>
                <a:rPr lang="ja-JP" altLang="en-US" sz="1100" b="0" i="0" baseline="0">
                  <a:effectLst/>
                  <a:latin typeface="+mn-lt"/>
                  <a:ea typeface="+mn-ea"/>
                  <a:cs typeface="+mn-cs"/>
                </a:rPr>
                <a:t>非破壊検査技術）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71" name="大かっこ 70">
              <a:extLst>
                <a:ext uri="{FF2B5EF4-FFF2-40B4-BE49-F238E27FC236}">
                  <a16:creationId xmlns="" xmlns:a16="http://schemas.microsoft.com/office/drawing/2014/main" id="{9D9000D5-2FB6-4AAB-884D-A63F94C110C7}"/>
                </a:ext>
              </a:extLst>
            </xdr:cNvPr>
            <xdr:cNvSpPr/>
          </xdr:nvSpPr>
          <xdr:spPr bwMode="auto">
            <a:xfrm>
              <a:off x="4873081" y="52223121"/>
              <a:ext cx="1296494" cy="160447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62" name="テキスト ボックス 61">
            <a:extLst>
              <a:ext uri="{FF2B5EF4-FFF2-40B4-BE49-F238E27FC236}">
                <a16:creationId xmlns="" xmlns:a16="http://schemas.microsoft.com/office/drawing/2014/main" id="{89E118FF-845F-4F7F-992B-5586F7E874AA}"/>
              </a:ext>
            </a:extLst>
          </xdr:cNvPr>
          <xdr:cNvSpPr txBox="1"/>
        </xdr:nvSpPr>
        <xdr:spPr bwMode="auto">
          <a:xfrm>
            <a:off x="1880141" y="2287008"/>
            <a:ext cx="2369915" cy="29284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ja-JP" altLang="ja-JP"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63" name="グループ化 62">
            <a:extLst>
              <a:ext uri="{FF2B5EF4-FFF2-40B4-BE49-F238E27FC236}">
                <a16:creationId xmlns="" xmlns:a16="http://schemas.microsoft.com/office/drawing/2014/main" id="{D8800F76-342D-4E13-BFB1-83E5306D74EC}"/>
              </a:ext>
            </a:extLst>
          </xdr:cNvPr>
          <xdr:cNvGrpSpPr/>
        </xdr:nvGrpSpPr>
        <xdr:grpSpPr>
          <a:xfrm>
            <a:off x="111125" y="4429125"/>
            <a:ext cx="1385031" cy="1840873"/>
            <a:chOff x="1331300" y="49578432"/>
            <a:chExt cx="1422400" cy="1857693"/>
          </a:xfrm>
        </xdr:grpSpPr>
        <xdr:sp macro="" textlink="">
          <xdr:nvSpPr>
            <xdr:cNvPr id="64" name="Text Box 799">
              <a:extLst>
                <a:ext uri="{FF2B5EF4-FFF2-40B4-BE49-F238E27FC236}">
                  <a16:creationId xmlns="" xmlns:a16="http://schemas.microsoft.com/office/drawing/2014/main" id="{9E87FB04-18C9-4E45-87D8-E2B4BEDCE06D}"/>
                </a:ext>
              </a:extLst>
            </xdr:cNvPr>
            <xdr:cNvSpPr txBox="1">
              <a:spLocks noChangeArrowheads="1"/>
            </xdr:cNvSpPr>
          </xdr:nvSpPr>
          <xdr:spPr bwMode="auto">
            <a:xfrm>
              <a:off x="1430105" y="50097428"/>
              <a:ext cx="1274995" cy="68891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Ｂ．大成有楽不動産（株）</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３３</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5" name="テキスト ボックス 64">
              <a:extLst>
                <a:ext uri="{FF2B5EF4-FFF2-40B4-BE49-F238E27FC236}">
                  <a16:creationId xmlns="" xmlns:a16="http://schemas.microsoft.com/office/drawing/2014/main" id="{5DFEC598-B906-4437-8412-AD906C0C4987}"/>
                </a:ext>
              </a:extLst>
            </xdr:cNvPr>
            <xdr:cNvSpPr txBox="1"/>
          </xdr:nvSpPr>
          <xdr:spPr bwMode="auto">
            <a:xfrm>
              <a:off x="1331300" y="49855356"/>
              <a:ext cx="1422400" cy="29765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ja-JP" altLang="ja-JP" sz="1100" b="0" i="0" baseline="0">
                  <a:effectLst/>
                  <a:latin typeface="+mn-lt"/>
                  <a:ea typeface="+mn-ea"/>
                  <a:cs typeface="+mn-cs"/>
                </a:rPr>
                <a:t>（その他）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66" name="グループ化 65">
              <a:extLst>
                <a:ext uri="{FF2B5EF4-FFF2-40B4-BE49-F238E27FC236}">
                  <a16:creationId xmlns="" xmlns:a16="http://schemas.microsoft.com/office/drawing/2014/main" id="{4665A2C8-CE92-4BC6-B3E6-2B1CF69130E6}"/>
                </a:ext>
              </a:extLst>
            </xdr:cNvPr>
            <xdr:cNvGrpSpPr/>
          </xdr:nvGrpSpPr>
          <xdr:grpSpPr>
            <a:xfrm>
              <a:off x="1425845" y="50851019"/>
              <a:ext cx="1292133" cy="585106"/>
              <a:chOff x="1209165" y="57438804"/>
              <a:chExt cx="1230995" cy="423097"/>
            </a:xfrm>
          </xdr:grpSpPr>
          <xdr:sp macro="" textlink="">
            <xdr:nvSpPr>
              <xdr:cNvPr id="68" name="Rectangle 839">
                <a:extLst>
                  <a:ext uri="{FF2B5EF4-FFF2-40B4-BE49-F238E27FC236}">
                    <a16:creationId xmlns="" xmlns:a16="http://schemas.microsoft.com/office/drawing/2014/main" id="{68997C92-FF77-4475-A969-B1E7F8D5738A}"/>
                  </a:ext>
                </a:extLst>
              </xdr:cNvPr>
              <xdr:cNvSpPr>
                <a:spLocks noChangeArrowheads="1"/>
              </xdr:cNvSpPr>
            </xdr:nvSpPr>
            <xdr:spPr bwMode="auto">
              <a:xfrm>
                <a:off x="1291401" y="57542524"/>
                <a:ext cx="1000125" cy="25700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維持管理他</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9" name="大かっこ 68">
                <a:extLst>
                  <a:ext uri="{FF2B5EF4-FFF2-40B4-BE49-F238E27FC236}">
                    <a16:creationId xmlns="" xmlns:a16="http://schemas.microsoft.com/office/drawing/2014/main" id="{F00F6129-F056-4438-A31D-745EEF683AF3}"/>
                  </a:ext>
                </a:extLst>
              </xdr:cNvPr>
              <xdr:cNvSpPr/>
            </xdr:nvSpPr>
            <xdr:spPr bwMode="auto">
              <a:xfrm>
                <a:off x="1209165" y="57438804"/>
                <a:ext cx="1230995" cy="42309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67" name="Line 852">
              <a:extLst>
                <a:ext uri="{FF2B5EF4-FFF2-40B4-BE49-F238E27FC236}">
                  <a16:creationId xmlns="" xmlns:a16="http://schemas.microsoft.com/office/drawing/2014/main" id="{7D0E12CC-318B-4753-A6CD-2B16DA069157}"/>
                </a:ext>
              </a:extLst>
            </xdr:cNvPr>
            <xdr:cNvSpPr>
              <a:spLocks noChangeShapeType="1"/>
            </xdr:cNvSpPr>
          </xdr:nvSpPr>
          <xdr:spPr bwMode="auto">
            <a:xfrm>
              <a:off x="2032053" y="49578432"/>
              <a:ext cx="3920" cy="28979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grpSp>
    </xdr:grpSp>
    <xdr:clientData/>
  </xdr:twoCellAnchor>
  <xdr:twoCellAnchor>
    <xdr:from>
      <xdr:col>24</xdr:col>
      <xdr:colOff>122465</xdr:colOff>
      <xdr:row>753</xdr:row>
      <xdr:rowOff>130970</xdr:rowOff>
    </xdr:from>
    <xdr:to>
      <xdr:col>24</xdr:col>
      <xdr:colOff>122465</xdr:colOff>
      <xdr:row>754</xdr:row>
      <xdr:rowOff>190499</xdr:rowOff>
    </xdr:to>
    <xdr:sp macro="" textlink="">
      <xdr:nvSpPr>
        <xdr:cNvPr id="78" name="Line 847">
          <a:extLst>
            <a:ext uri="{FF2B5EF4-FFF2-40B4-BE49-F238E27FC236}">
              <a16:creationId xmlns="" xmlns:a16="http://schemas.microsoft.com/office/drawing/2014/main" id="{0FCD4FA0-B580-48AE-B2A1-40D7E1255DC8}"/>
            </a:ext>
          </a:extLst>
        </xdr:cNvPr>
        <xdr:cNvSpPr>
          <a:spLocks noChangeShapeType="1"/>
        </xdr:cNvSpPr>
      </xdr:nvSpPr>
      <xdr:spPr bwMode="auto">
        <a:xfrm flipH="1">
          <a:off x="4980215" y="64674751"/>
          <a:ext cx="0" cy="41671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54429</xdr:colOff>
      <xdr:row>755</xdr:row>
      <xdr:rowOff>147979</xdr:rowOff>
    </xdr:from>
    <xdr:to>
      <xdr:col>49</xdr:col>
      <xdr:colOff>95402</xdr:colOff>
      <xdr:row>764</xdr:row>
      <xdr:rowOff>53109</xdr:rowOff>
    </xdr:to>
    <xdr:grpSp>
      <xdr:nvGrpSpPr>
        <xdr:cNvPr id="81" name="グループ化 80">
          <a:extLst>
            <a:ext uri="{FF2B5EF4-FFF2-40B4-BE49-F238E27FC236}">
              <a16:creationId xmlns="" xmlns:a16="http://schemas.microsoft.com/office/drawing/2014/main" id="{E208C8FC-84E3-4520-A436-471A13CC40D0}"/>
            </a:ext>
          </a:extLst>
        </xdr:cNvPr>
        <xdr:cNvGrpSpPr/>
      </xdr:nvGrpSpPr>
      <xdr:grpSpPr>
        <a:xfrm>
          <a:off x="8422822" y="62768050"/>
          <a:ext cx="1673830" cy="3089202"/>
          <a:chOff x="4603734" y="47714367"/>
          <a:chExt cx="1723227" cy="3169620"/>
        </a:xfrm>
      </xdr:grpSpPr>
      <xdr:sp macro="" textlink="">
        <xdr:nvSpPr>
          <xdr:cNvPr id="82" name="Text Box 795">
            <a:extLst>
              <a:ext uri="{FF2B5EF4-FFF2-40B4-BE49-F238E27FC236}">
                <a16:creationId xmlns="" xmlns:a16="http://schemas.microsoft.com/office/drawing/2014/main" id="{65EABA0A-73F8-4FC4-99A4-9FD2D57F9D43}"/>
              </a:ext>
            </a:extLst>
          </xdr:cNvPr>
          <xdr:cNvSpPr txBox="1">
            <a:spLocks noChangeArrowheads="1"/>
          </xdr:cNvSpPr>
        </xdr:nvSpPr>
        <xdr:spPr bwMode="auto">
          <a:xfrm>
            <a:off x="4871549" y="47967562"/>
            <a:ext cx="1440963" cy="81855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en-US" altLang="ja-JP" sz="1100" b="0" i="0" baseline="0">
                <a:effectLst/>
                <a:latin typeface="+mn-ea"/>
                <a:ea typeface="+mn-ea"/>
                <a:cs typeface="+mn-cs"/>
              </a:rPr>
              <a:t>E. </a:t>
            </a:r>
            <a:r>
              <a:rPr lang="ja-JP" altLang="en-US" sz="1100" b="0" i="0" baseline="0">
                <a:effectLst/>
                <a:latin typeface="+mn-ea"/>
                <a:ea typeface="+mn-ea"/>
                <a:cs typeface="+mn-cs"/>
              </a:rPr>
              <a:t>公益財団法人</a:t>
            </a:r>
            <a:r>
              <a:rPr lang="ja-JP" altLang="en-US" sz="1100" b="0" i="0" baseline="0">
                <a:effectLst/>
                <a:latin typeface="+mn-lt"/>
                <a:ea typeface="+mn-ea"/>
                <a:cs typeface="+mn-cs"/>
              </a:rPr>
              <a:t>等　１団体</a:t>
            </a:r>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　　　　１</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nvGrpSpPr>
          <xdr:cNvPr id="83" name="グループ化 82">
            <a:extLst>
              <a:ext uri="{FF2B5EF4-FFF2-40B4-BE49-F238E27FC236}">
                <a16:creationId xmlns="" xmlns:a16="http://schemas.microsoft.com/office/drawing/2014/main" id="{CB4D4C9C-35AB-4563-B240-2D92803BF467}"/>
              </a:ext>
            </a:extLst>
          </xdr:cNvPr>
          <xdr:cNvGrpSpPr/>
        </xdr:nvGrpSpPr>
        <xdr:grpSpPr>
          <a:xfrm>
            <a:off x="4897048" y="48884811"/>
            <a:ext cx="1360759" cy="1999176"/>
            <a:chOff x="6013966" y="51921481"/>
            <a:chExt cx="1189714" cy="1692984"/>
          </a:xfrm>
        </xdr:grpSpPr>
        <xdr:sp macro="" textlink="">
          <xdr:nvSpPr>
            <xdr:cNvPr id="85" name="Rectangle 828">
              <a:extLst>
                <a:ext uri="{FF2B5EF4-FFF2-40B4-BE49-F238E27FC236}">
                  <a16:creationId xmlns="" xmlns:a16="http://schemas.microsoft.com/office/drawing/2014/main" id="{9E4FDBF6-F6D7-41BD-B4DF-A5A3F8B9E304}"/>
                </a:ext>
              </a:extLst>
            </xdr:cNvPr>
            <xdr:cNvSpPr>
              <a:spLocks noChangeArrowheads="1"/>
            </xdr:cNvSpPr>
          </xdr:nvSpPr>
          <xdr:spPr bwMode="auto">
            <a:xfrm>
              <a:off x="6097279" y="52044727"/>
              <a:ext cx="1060301" cy="1322113"/>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（緊急自動車研修）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86" name="大かっこ 85">
              <a:extLst>
                <a:ext uri="{FF2B5EF4-FFF2-40B4-BE49-F238E27FC236}">
                  <a16:creationId xmlns="" xmlns:a16="http://schemas.microsoft.com/office/drawing/2014/main" id="{D2F21A74-B2B2-4121-B901-34711778E9C8}"/>
                </a:ext>
              </a:extLst>
            </xdr:cNvPr>
            <xdr:cNvSpPr/>
          </xdr:nvSpPr>
          <xdr:spPr bwMode="auto">
            <a:xfrm>
              <a:off x="6013966" y="51921481"/>
              <a:ext cx="1189714" cy="169298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84" name="テキスト ボックス 83">
            <a:extLst>
              <a:ext uri="{FF2B5EF4-FFF2-40B4-BE49-F238E27FC236}">
                <a16:creationId xmlns="" xmlns:a16="http://schemas.microsoft.com/office/drawing/2014/main" id="{4322DF95-0566-467D-9FAA-9C17F401BECD}"/>
              </a:ext>
            </a:extLst>
          </xdr:cNvPr>
          <xdr:cNvSpPr txBox="1"/>
        </xdr:nvSpPr>
        <xdr:spPr bwMode="auto">
          <a:xfrm>
            <a:off x="4603734" y="47714367"/>
            <a:ext cx="1723227"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45</xdr:col>
      <xdr:colOff>163284</xdr:colOff>
      <xdr:row>754</xdr:row>
      <xdr:rowOff>168392</xdr:rowOff>
    </xdr:from>
    <xdr:to>
      <xdr:col>45</xdr:col>
      <xdr:colOff>163307</xdr:colOff>
      <xdr:row>755</xdr:row>
      <xdr:rowOff>167566</xdr:rowOff>
    </xdr:to>
    <xdr:sp macro="" textlink="">
      <xdr:nvSpPr>
        <xdr:cNvPr id="87" name="Line 847">
          <a:extLst>
            <a:ext uri="{FF2B5EF4-FFF2-40B4-BE49-F238E27FC236}">
              <a16:creationId xmlns="" xmlns:a16="http://schemas.microsoft.com/office/drawing/2014/main" id="{74626318-BA37-4854-B743-D8CE45BC2D41}"/>
            </a:ext>
          </a:extLst>
        </xdr:cNvPr>
        <xdr:cNvSpPr>
          <a:spLocks noChangeShapeType="1"/>
        </xdr:cNvSpPr>
      </xdr:nvSpPr>
      <xdr:spPr bwMode="auto">
        <a:xfrm>
          <a:off x="9271565" y="65069361"/>
          <a:ext cx="23" cy="35636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119062</xdr:colOff>
      <xdr:row>753</xdr:row>
      <xdr:rowOff>133350</xdr:rowOff>
    </xdr:from>
    <xdr:to>
      <xdr:col>30</xdr:col>
      <xdr:colOff>161292</xdr:colOff>
      <xdr:row>766</xdr:row>
      <xdr:rowOff>134369</xdr:rowOff>
    </xdr:to>
    <xdr:cxnSp macro="">
      <xdr:nvCxnSpPr>
        <xdr:cNvPr id="113" name="直線コネクタ 112">
          <a:extLst>
            <a:ext uri="{FF2B5EF4-FFF2-40B4-BE49-F238E27FC236}">
              <a16:creationId xmlns:a16="http://schemas.microsoft.com/office/drawing/2014/main" xmlns="" id="{80551D2B-6BD0-481F-9EDC-43BC73140B6C}"/>
            </a:ext>
          </a:extLst>
        </xdr:cNvPr>
        <xdr:cNvCxnSpPr>
          <a:endCxn id="116" idx="0"/>
        </xdr:cNvCxnSpPr>
      </xdr:nvCxnSpPr>
      <xdr:spPr>
        <a:xfrm flipH="1">
          <a:off x="6242276" y="64984993"/>
          <a:ext cx="42230" cy="52261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169220</xdr:colOff>
      <xdr:row>754</xdr:row>
      <xdr:rowOff>149675</xdr:rowOff>
    </xdr:from>
    <xdr:to>
      <xdr:col>45</xdr:col>
      <xdr:colOff>175433</xdr:colOff>
      <xdr:row>754</xdr:row>
      <xdr:rowOff>155634</xdr:rowOff>
    </xdr:to>
    <xdr:sp macro="" textlink="">
      <xdr:nvSpPr>
        <xdr:cNvPr id="114" name="Line 844">
          <a:extLst>
            <a:ext uri="{FF2B5EF4-FFF2-40B4-BE49-F238E27FC236}">
              <a16:creationId xmlns:a16="http://schemas.microsoft.com/office/drawing/2014/main" xmlns="" id="{66600F31-3289-4809-86F5-24611CE6EB8F}"/>
            </a:ext>
          </a:extLst>
        </xdr:cNvPr>
        <xdr:cNvSpPr>
          <a:spLocks noChangeShapeType="1"/>
        </xdr:cNvSpPr>
      </xdr:nvSpPr>
      <xdr:spPr bwMode="auto">
        <a:xfrm>
          <a:off x="6292434" y="65355104"/>
          <a:ext cx="3067820" cy="595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167487</xdr:colOff>
      <xdr:row>754</xdr:row>
      <xdr:rowOff>150073</xdr:rowOff>
    </xdr:from>
    <xdr:to>
      <xdr:col>36</xdr:col>
      <xdr:colOff>167505</xdr:colOff>
      <xdr:row>755</xdr:row>
      <xdr:rowOff>151947</xdr:rowOff>
    </xdr:to>
    <xdr:sp macro="" textlink="">
      <xdr:nvSpPr>
        <xdr:cNvPr id="115" name="Line 847">
          <a:extLst>
            <a:ext uri="{FF2B5EF4-FFF2-40B4-BE49-F238E27FC236}">
              <a16:creationId xmlns:a16="http://schemas.microsoft.com/office/drawing/2014/main" xmlns="" id="{74626318-BA37-4854-B743-D8CE45BC2D41}"/>
            </a:ext>
          </a:extLst>
        </xdr:cNvPr>
        <xdr:cNvSpPr>
          <a:spLocks noChangeShapeType="1"/>
        </xdr:cNvSpPr>
      </xdr:nvSpPr>
      <xdr:spPr bwMode="auto">
        <a:xfrm>
          <a:off x="7515344" y="65355502"/>
          <a:ext cx="18" cy="35565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88010</xdr:colOff>
      <xdr:row>756</xdr:row>
      <xdr:rowOff>15832</xdr:rowOff>
    </xdr:from>
    <xdr:to>
      <xdr:col>40</xdr:col>
      <xdr:colOff>98684</xdr:colOff>
      <xdr:row>758</xdr:row>
      <xdr:rowOff>129092</xdr:rowOff>
    </xdr:to>
    <xdr:sp macro="" textlink="">
      <xdr:nvSpPr>
        <xdr:cNvPr id="108" name="Text Box 795">
          <a:extLst>
            <a:ext uri="{FF2B5EF4-FFF2-40B4-BE49-F238E27FC236}">
              <a16:creationId xmlns:a16="http://schemas.microsoft.com/office/drawing/2014/main" xmlns="" id="{615C0338-75A1-44F9-BCD4-26E0C52C6CD4}"/>
            </a:ext>
          </a:extLst>
        </xdr:cNvPr>
        <xdr:cNvSpPr txBox="1">
          <a:spLocks noChangeArrowheads="1"/>
        </xdr:cNvSpPr>
      </xdr:nvSpPr>
      <xdr:spPr bwMode="auto">
        <a:xfrm>
          <a:off x="6823546" y="65928832"/>
          <a:ext cx="1439424" cy="82083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en-US" altLang="ja-JP" sz="1100" b="0" i="0" baseline="0">
              <a:effectLst/>
              <a:latin typeface="+mn-ea"/>
              <a:ea typeface="+mn-ea"/>
              <a:cs typeface="+mn-cs"/>
            </a:rPr>
            <a:t>D. </a:t>
          </a:r>
          <a:r>
            <a:rPr lang="ja-JP" altLang="en-US" sz="1100" b="0" i="0" baseline="0">
              <a:effectLst/>
              <a:latin typeface="+mn-ea"/>
              <a:ea typeface="+mn-ea"/>
              <a:cs typeface="+mn-cs"/>
            </a:rPr>
            <a:t>民間企業　</a:t>
          </a:r>
          <a:r>
            <a:rPr lang="ja-JP" altLang="en-US" sz="1100" b="0" i="0" baseline="0">
              <a:effectLst/>
              <a:latin typeface="+mn-lt"/>
              <a:ea typeface="+mn-ea"/>
              <a:cs typeface="+mn-cs"/>
            </a:rPr>
            <a:t>２社</a:t>
          </a:r>
          <a:endParaRPr lang="en-US" altLang="ja-JP" sz="1100" b="0" i="0" baseline="0">
            <a:effectLst/>
            <a:latin typeface="+mn-lt"/>
            <a:ea typeface="+mn-ea"/>
            <a:cs typeface="+mn-cs"/>
          </a:endParaRPr>
        </a:p>
        <a:p>
          <a:pPr rtl="0" eaLnBrk="1" fontAlgn="auto" latinLnBrk="0" hangingPunct="1"/>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　　</a:t>
          </a:r>
          <a:r>
            <a:rPr lang="ja-JP" altLang="ja-JP" sz="1100" b="0" i="0" baseline="0">
              <a:effectLst/>
              <a:latin typeface="+mn-lt"/>
              <a:ea typeface="+mn-ea"/>
              <a:cs typeface="+mn-cs"/>
            </a:rPr>
            <a:t>　</a:t>
          </a:r>
          <a:r>
            <a:rPr lang="ja-JP" altLang="en-US" sz="1100" b="0" i="0" baseline="0">
              <a:effectLst/>
              <a:latin typeface="+mn-lt"/>
              <a:ea typeface="+mn-ea"/>
              <a:cs typeface="+mn-cs"/>
            </a:rPr>
            <a:t>６４</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33</xdr:col>
      <xdr:colOff>90551</xdr:colOff>
      <xdr:row>758</xdr:row>
      <xdr:rowOff>228044</xdr:rowOff>
    </xdr:from>
    <xdr:to>
      <xdr:col>40</xdr:col>
      <xdr:colOff>116199</xdr:colOff>
      <xdr:row>765</xdr:row>
      <xdr:rowOff>340178</xdr:rowOff>
    </xdr:to>
    <xdr:grpSp>
      <xdr:nvGrpSpPr>
        <xdr:cNvPr id="109" name="グループ化 108">
          <a:extLst>
            <a:ext uri="{FF2B5EF4-FFF2-40B4-BE49-F238E27FC236}">
              <a16:creationId xmlns:a16="http://schemas.microsoft.com/office/drawing/2014/main" xmlns="" id="{B35B351A-FB80-40D7-B4FE-256FAEFE7415}"/>
            </a:ext>
          </a:extLst>
        </xdr:cNvPr>
        <xdr:cNvGrpSpPr/>
      </xdr:nvGrpSpPr>
      <xdr:grpSpPr>
        <a:xfrm>
          <a:off x="6826087" y="63909473"/>
          <a:ext cx="1454398" cy="2901598"/>
          <a:chOff x="5993894" y="51921483"/>
          <a:chExt cx="1272942" cy="1915597"/>
        </a:xfrm>
      </xdr:grpSpPr>
      <xdr:sp macro="" textlink="">
        <xdr:nvSpPr>
          <xdr:cNvPr id="111" name="Rectangle 828">
            <a:extLst>
              <a:ext uri="{FF2B5EF4-FFF2-40B4-BE49-F238E27FC236}">
                <a16:creationId xmlns:a16="http://schemas.microsoft.com/office/drawing/2014/main" xmlns="" id="{29D77F62-AF31-4CFD-A698-B0161DDBC733}"/>
              </a:ext>
            </a:extLst>
          </xdr:cNvPr>
          <xdr:cNvSpPr>
            <a:spLocks noChangeArrowheads="1"/>
          </xdr:cNvSpPr>
        </xdr:nvSpPr>
        <xdr:spPr bwMode="auto">
          <a:xfrm>
            <a:off x="6060849" y="52017607"/>
            <a:ext cx="1146056" cy="180892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（原子力エンジニアリング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Ⅰ</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（ＢＰ共通）原子炉物理、熱流動、水化学）、（原子力エンジニアリング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Ⅱ</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（Ｂ）原子炉設備、タービン設備他、安全設計・安全解析）、（原子力エンジニアリング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Ⅱ</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（Ｐ）原子炉設備、タービン設備他、安全設計・安全解析）</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12" name="大かっこ 111">
            <a:extLst>
              <a:ext uri="{FF2B5EF4-FFF2-40B4-BE49-F238E27FC236}">
                <a16:creationId xmlns:a16="http://schemas.microsoft.com/office/drawing/2014/main" xmlns="" id="{E88EFF18-5DE9-487A-B802-1A9C87753479}"/>
              </a:ext>
            </a:extLst>
          </xdr:cNvPr>
          <xdr:cNvSpPr/>
        </xdr:nvSpPr>
        <xdr:spPr bwMode="auto">
          <a:xfrm>
            <a:off x="5993894" y="51921483"/>
            <a:ext cx="1272942" cy="191559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32</xdr:col>
      <xdr:colOff>139231</xdr:colOff>
      <xdr:row>755</xdr:row>
      <xdr:rowOff>115719</xdr:rowOff>
    </xdr:from>
    <xdr:to>
      <xdr:col>41</xdr:col>
      <xdr:colOff>23651</xdr:colOff>
      <xdr:row>756</xdr:row>
      <xdr:rowOff>16937</xdr:rowOff>
    </xdr:to>
    <xdr:sp macro="" textlink="">
      <xdr:nvSpPr>
        <xdr:cNvPr id="110" name="テキスト ボックス 109">
          <a:extLst>
            <a:ext uri="{FF2B5EF4-FFF2-40B4-BE49-F238E27FC236}">
              <a16:creationId xmlns:a16="http://schemas.microsoft.com/office/drawing/2014/main" xmlns="" id="{6F11F8A8-83BC-45F2-8D58-7C90DE0F7808}"/>
            </a:ext>
          </a:extLst>
        </xdr:cNvPr>
        <xdr:cNvSpPr txBox="1"/>
      </xdr:nvSpPr>
      <xdr:spPr bwMode="auto">
        <a:xfrm>
          <a:off x="6670660" y="65674933"/>
          <a:ext cx="1721384" cy="25500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随意契約（</a:t>
          </a:r>
          <a:r>
            <a:rPr kumimoji="1" lang="ja-JP" altLang="en-US" sz="1100" b="0" i="0" baseline="0">
              <a:effectLst/>
              <a:latin typeface="+mn-lt"/>
              <a:ea typeface="+mn-ea"/>
              <a:cs typeface="+mn-cs"/>
            </a:rPr>
            <a:t>公募</a:t>
          </a:r>
          <a:r>
            <a:rPr kumimoji="1" lang="ja-JP" altLang="ja-JP" sz="1100" b="0" i="0" baseline="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0</xdr:colOff>
      <xdr:row>766</xdr:row>
      <xdr:rowOff>164224</xdr:rowOff>
    </xdr:from>
    <xdr:to>
      <xdr:col>38</xdr:col>
      <xdr:colOff>256</xdr:colOff>
      <xdr:row>775</xdr:row>
      <xdr:rowOff>47570</xdr:rowOff>
    </xdr:to>
    <xdr:grpSp>
      <xdr:nvGrpSpPr>
        <xdr:cNvPr id="94" name="グループ化 93">
          <a:extLst>
            <a:ext uri="{FF2B5EF4-FFF2-40B4-BE49-F238E27FC236}">
              <a16:creationId xmlns:a16="http://schemas.microsoft.com/office/drawing/2014/main" xmlns="" id="{BD1382C1-9C05-4C57-AD58-A759A659C0F7}"/>
            </a:ext>
          </a:extLst>
        </xdr:cNvPr>
        <xdr:cNvGrpSpPr/>
      </xdr:nvGrpSpPr>
      <xdr:grpSpPr>
        <a:xfrm>
          <a:off x="5715000" y="67301867"/>
          <a:ext cx="2041327" cy="3230703"/>
          <a:chOff x="1715891" y="41878707"/>
          <a:chExt cx="2110970" cy="3205959"/>
        </a:xfrm>
      </xdr:grpSpPr>
      <xdr:sp macro="" textlink="">
        <xdr:nvSpPr>
          <xdr:cNvPr id="102" name="Text Box 783">
            <a:extLst>
              <a:ext uri="{FF2B5EF4-FFF2-40B4-BE49-F238E27FC236}">
                <a16:creationId xmlns:a16="http://schemas.microsoft.com/office/drawing/2014/main" xmlns="" id="{966024F9-15A7-46C3-890A-6EBBDB2EF20C}"/>
              </a:ext>
            </a:extLst>
          </xdr:cNvPr>
          <xdr:cNvSpPr txBox="1">
            <a:spLocks noChangeArrowheads="1"/>
          </xdr:cNvSpPr>
        </xdr:nvSpPr>
        <xdr:spPr bwMode="auto">
          <a:xfrm>
            <a:off x="2012221" y="42584552"/>
            <a:ext cx="1674879" cy="79033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．民間企業等　２団体</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７</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103" name="グループ化 102">
            <a:extLst>
              <a:ext uri="{FF2B5EF4-FFF2-40B4-BE49-F238E27FC236}">
                <a16:creationId xmlns:a16="http://schemas.microsoft.com/office/drawing/2014/main" xmlns="" id="{4C94C0A4-7572-4B74-8066-D537727EA82F}"/>
              </a:ext>
            </a:extLst>
          </xdr:cNvPr>
          <xdr:cNvGrpSpPr/>
        </xdr:nvGrpSpPr>
        <xdr:grpSpPr>
          <a:xfrm>
            <a:off x="1961148" y="43478295"/>
            <a:ext cx="1730173" cy="1606371"/>
            <a:chOff x="997327" y="53174585"/>
            <a:chExt cx="1456618" cy="1018334"/>
          </a:xfrm>
        </xdr:grpSpPr>
        <xdr:sp macro="" textlink="">
          <xdr:nvSpPr>
            <xdr:cNvPr id="106" name="大かっこ 105">
              <a:extLst>
                <a:ext uri="{FF2B5EF4-FFF2-40B4-BE49-F238E27FC236}">
                  <a16:creationId xmlns:a16="http://schemas.microsoft.com/office/drawing/2014/main" xmlns="" id="{8708218E-6F09-4CF6-AF73-308D20197CF9}"/>
                </a:ext>
              </a:extLst>
            </xdr:cNvPr>
            <xdr:cNvSpPr/>
          </xdr:nvSpPr>
          <xdr:spPr bwMode="auto">
            <a:xfrm>
              <a:off x="997327" y="53174585"/>
              <a:ext cx="1456618" cy="101832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07" name="Rectangle 801">
              <a:extLst>
                <a:ext uri="{FF2B5EF4-FFF2-40B4-BE49-F238E27FC236}">
                  <a16:creationId xmlns:a16="http://schemas.microsoft.com/office/drawing/2014/main" xmlns="" id="{7ED09F3E-1D19-42CA-A84A-C5EEF39017B0}"/>
                </a:ext>
              </a:extLst>
            </xdr:cNvPr>
            <xdr:cNvSpPr>
              <a:spLocks noChangeArrowheads="1"/>
            </xdr:cNvSpPr>
          </xdr:nvSpPr>
          <xdr:spPr bwMode="auto">
            <a:xfrm>
              <a:off x="1132734" y="53266324"/>
              <a:ext cx="1213813" cy="92659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（火災対策専門官等実務研修）、（品質保証プログラム）</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104" name="テキスト ボックス 103">
            <a:extLst>
              <a:ext uri="{FF2B5EF4-FFF2-40B4-BE49-F238E27FC236}">
                <a16:creationId xmlns:a16="http://schemas.microsoft.com/office/drawing/2014/main" xmlns="" id="{4495E2A4-EC6E-47A7-8465-51DB737FA473}"/>
              </a:ext>
            </a:extLst>
          </xdr:cNvPr>
          <xdr:cNvSpPr txBox="1"/>
        </xdr:nvSpPr>
        <xdr:spPr bwMode="auto">
          <a:xfrm>
            <a:off x="1715891" y="42332618"/>
            <a:ext cx="2110970" cy="311664"/>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ja-JP" altLang="ja-JP" sz="1100" b="0" i="0" baseline="0">
                <a:effectLst/>
                <a:latin typeface="+mn-lt"/>
                <a:ea typeface="+mn-ea"/>
                <a:cs typeface="+mn-cs"/>
              </a:rPr>
              <a:t>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05" name="Line 847">
            <a:extLst>
              <a:ext uri="{FF2B5EF4-FFF2-40B4-BE49-F238E27FC236}">
                <a16:creationId xmlns:a16="http://schemas.microsoft.com/office/drawing/2014/main" xmlns="" id="{F78A6B73-D2D8-4503-A588-2DB61D8C2485}"/>
              </a:ext>
            </a:extLst>
          </xdr:cNvPr>
          <xdr:cNvSpPr>
            <a:spLocks noChangeShapeType="1"/>
          </xdr:cNvSpPr>
        </xdr:nvSpPr>
        <xdr:spPr bwMode="auto">
          <a:xfrm flipH="1">
            <a:off x="2950748" y="41878707"/>
            <a:ext cx="1546" cy="47049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41</xdr:col>
      <xdr:colOff>141817</xdr:colOff>
      <xdr:row>767</xdr:row>
      <xdr:rowOff>207138</xdr:rowOff>
    </xdr:from>
    <xdr:to>
      <xdr:col>49</xdr:col>
      <xdr:colOff>200742</xdr:colOff>
      <xdr:row>769</xdr:row>
      <xdr:rowOff>412088</xdr:rowOff>
    </xdr:to>
    <xdr:sp macro="" textlink="">
      <xdr:nvSpPr>
        <xdr:cNvPr id="96" name="Text Box 783">
          <a:extLst>
            <a:ext uri="{FF2B5EF4-FFF2-40B4-BE49-F238E27FC236}">
              <a16:creationId xmlns:a16="http://schemas.microsoft.com/office/drawing/2014/main" xmlns="" id="{ADB6AA11-C869-454C-86E1-091B158531AB}"/>
            </a:ext>
          </a:extLst>
        </xdr:cNvPr>
        <xdr:cNvSpPr txBox="1">
          <a:spLocks noChangeArrowheads="1"/>
        </xdr:cNvSpPr>
      </xdr:nvSpPr>
      <xdr:spPr bwMode="auto">
        <a:xfrm>
          <a:off x="8510210" y="70950674"/>
          <a:ext cx="1691782" cy="80366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G</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民間企業</a:t>
          </a:r>
          <a:r>
            <a:rPr lang="ja-JP" altLang="en-US" sz="1100" b="0" i="0" baseline="0">
              <a:effectLst/>
              <a:latin typeface="+mn-lt"/>
              <a:ea typeface="+mn-ea"/>
              <a:cs typeface="+mn-cs"/>
            </a:rPr>
            <a:t>等</a:t>
          </a:r>
          <a:r>
            <a:rPr lang="ja-JP" altLang="ja-JP" sz="1100" b="0" i="0" baseline="0">
              <a:effectLst/>
              <a:latin typeface="+mn-lt"/>
              <a:ea typeface="+mn-ea"/>
              <a:cs typeface="+mn-cs"/>
            </a:rPr>
            <a:t>　</a:t>
          </a:r>
          <a:r>
            <a:rPr lang="ja-JP" altLang="en-US" sz="1100" b="0" i="0" baseline="0">
              <a:effectLst/>
              <a:latin typeface="+mn-lt"/>
              <a:ea typeface="+mn-ea"/>
              <a:cs typeface="+mn-cs"/>
            </a:rPr>
            <a:t>１０団体</a:t>
          </a:r>
          <a:endParaRPr lang="ja-JP" altLang="ja-JP">
            <a:effectLst/>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１６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41</xdr:col>
      <xdr:colOff>123753</xdr:colOff>
      <xdr:row>770</xdr:row>
      <xdr:rowOff>44115</xdr:rowOff>
    </xdr:from>
    <xdr:to>
      <xdr:col>49</xdr:col>
      <xdr:colOff>145977</xdr:colOff>
      <xdr:row>781</xdr:row>
      <xdr:rowOff>149677</xdr:rowOff>
    </xdr:to>
    <xdr:grpSp>
      <xdr:nvGrpSpPr>
        <xdr:cNvPr id="97" name="グループ化 96">
          <a:extLst>
            <a:ext uri="{FF2B5EF4-FFF2-40B4-BE49-F238E27FC236}">
              <a16:creationId xmlns:a16="http://schemas.microsoft.com/office/drawing/2014/main" xmlns="" id="{EC052832-7ADE-44A5-BCB9-89CDD71A5934}"/>
            </a:ext>
          </a:extLst>
        </xdr:cNvPr>
        <xdr:cNvGrpSpPr/>
      </xdr:nvGrpSpPr>
      <xdr:grpSpPr>
        <a:xfrm>
          <a:off x="8492146" y="68896258"/>
          <a:ext cx="1655081" cy="3616205"/>
          <a:chOff x="934868" y="53156648"/>
          <a:chExt cx="1447096" cy="1597550"/>
        </a:xfrm>
      </xdr:grpSpPr>
      <xdr:sp macro="" textlink="">
        <xdr:nvSpPr>
          <xdr:cNvPr id="100" name="大かっこ 99">
            <a:extLst>
              <a:ext uri="{FF2B5EF4-FFF2-40B4-BE49-F238E27FC236}">
                <a16:creationId xmlns:a16="http://schemas.microsoft.com/office/drawing/2014/main" xmlns="" id="{C8E800FF-7DA4-4F38-8DF1-042734396A4F}"/>
              </a:ext>
            </a:extLst>
          </xdr:cNvPr>
          <xdr:cNvSpPr/>
        </xdr:nvSpPr>
        <xdr:spPr bwMode="auto">
          <a:xfrm>
            <a:off x="934868" y="53156648"/>
            <a:ext cx="1447096" cy="159755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01" name="Rectangle 801">
            <a:extLst>
              <a:ext uri="{FF2B5EF4-FFF2-40B4-BE49-F238E27FC236}">
                <a16:creationId xmlns:a16="http://schemas.microsoft.com/office/drawing/2014/main" xmlns="" id="{F9E92E64-D89F-409D-B6DE-D6CC4F04E616}"/>
              </a:ext>
            </a:extLst>
          </xdr:cNvPr>
          <xdr:cNvSpPr>
            <a:spLocks noChangeArrowheads="1"/>
          </xdr:cNvSpPr>
        </xdr:nvSpPr>
        <xdr:spPr bwMode="auto">
          <a:xfrm>
            <a:off x="1030832" y="53230863"/>
            <a:ext cx="1283400" cy="1455408"/>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放射線測定及び放射線防護研修）、（核燃料サイクル施設の放射線防護の研修）、（放射線防護の講義（原子力検査官基礎研修（経験者採用コース））、（リスクコミュニケーション入門研修）、（燃料加工及び再処理施設の研修）、（被規制者とのコミュニケーションスキルアップ研修（中級継続））、（品質保証入門）等</a:t>
            </a:r>
          </a:p>
        </xdr:txBody>
      </xdr:sp>
    </xdr:grpSp>
    <xdr:clientData/>
  </xdr:twoCellAnchor>
  <xdr:twoCellAnchor>
    <xdr:from>
      <xdr:col>41</xdr:col>
      <xdr:colOff>69536</xdr:colOff>
      <xdr:row>766</xdr:row>
      <xdr:rowOff>623331</xdr:rowOff>
    </xdr:from>
    <xdr:to>
      <xdr:col>49</xdr:col>
      <xdr:colOff>27046</xdr:colOff>
      <xdr:row>767</xdr:row>
      <xdr:rowOff>240797</xdr:rowOff>
    </xdr:to>
    <xdr:sp macro="" textlink="">
      <xdr:nvSpPr>
        <xdr:cNvPr id="98" name="テキスト ボックス 97">
          <a:extLst>
            <a:ext uri="{FF2B5EF4-FFF2-40B4-BE49-F238E27FC236}">
              <a16:creationId xmlns:a16="http://schemas.microsoft.com/office/drawing/2014/main" xmlns="" id="{5B27A02F-3F85-4FAE-B2FA-699A1F2E12F7}"/>
            </a:ext>
          </a:extLst>
        </xdr:cNvPr>
        <xdr:cNvSpPr txBox="1"/>
      </xdr:nvSpPr>
      <xdr:spPr bwMode="auto">
        <a:xfrm>
          <a:off x="8437929" y="70700117"/>
          <a:ext cx="1590367" cy="284216"/>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baseline="0">
              <a:effectLst/>
              <a:latin typeface="+mn-lt"/>
              <a:ea typeface="+mn-ea"/>
              <a:cs typeface="+mn-cs"/>
            </a:rPr>
            <a:t>随意契約（</a:t>
          </a:r>
          <a:r>
            <a:rPr kumimoji="1" lang="ja-JP" altLang="en-US" sz="1100" b="0" i="0" baseline="0">
              <a:effectLst/>
              <a:latin typeface="+mn-lt"/>
              <a:ea typeface="+mn-ea"/>
              <a:cs typeface="+mn-cs"/>
            </a:rPr>
            <a:t>少額</a:t>
          </a:r>
          <a:r>
            <a:rPr kumimoji="1" lang="ja-JP" altLang="ja-JP" sz="1100" b="0" i="0" baseline="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46</xdr:col>
      <xdr:colOff>48277</xdr:colOff>
      <xdr:row>766</xdr:row>
      <xdr:rowOff>134154</xdr:rowOff>
    </xdr:from>
    <xdr:to>
      <xdr:col>46</xdr:col>
      <xdr:colOff>53245</xdr:colOff>
      <xdr:row>766</xdr:row>
      <xdr:rowOff>588639</xdr:rowOff>
    </xdr:to>
    <xdr:sp macro="" textlink="">
      <xdr:nvSpPr>
        <xdr:cNvPr id="99" name="Line 847">
          <a:extLst>
            <a:ext uri="{FF2B5EF4-FFF2-40B4-BE49-F238E27FC236}">
              <a16:creationId xmlns:a16="http://schemas.microsoft.com/office/drawing/2014/main" xmlns="" id="{90C3B2E0-AE99-43F1-AA2A-30869C5B29BA}"/>
            </a:ext>
          </a:extLst>
        </xdr:cNvPr>
        <xdr:cNvSpPr>
          <a:spLocks noChangeShapeType="1"/>
        </xdr:cNvSpPr>
      </xdr:nvSpPr>
      <xdr:spPr bwMode="auto">
        <a:xfrm flipH="1">
          <a:off x="9437206" y="70210940"/>
          <a:ext cx="4968" cy="45448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119062</xdr:colOff>
      <xdr:row>766</xdr:row>
      <xdr:rowOff>134369</xdr:rowOff>
    </xdr:from>
    <xdr:to>
      <xdr:col>46</xdr:col>
      <xdr:colOff>63152</xdr:colOff>
      <xdr:row>766</xdr:row>
      <xdr:rowOff>145413</xdr:rowOff>
    </xdr:to>
    <xdr:sp macro="" textlink="">
      <xdr:nvSpPr>
        <xdr:cNvPr id="116" name="Line 844">
          <a:extLst>
            <a:ext uri="{FF2B5EF4-FFF2-40B4-BE49-F238E27FC236}">
              <a16:creationId xmlns:a16="http://schemas.microsoft.com/office/drawing/2014/main" xmlns="" id="{5764CA09-6324-48A9-A780-01B6B39942EF}"/>
            </a:ext>
          </a:extLst>
        </xdr:cNvPr>
        <xdr:cNvSpPr>
          <a:spLocks noChangeShapeType="1"/>
        </xdr:cNvSpPr>
      </xdr:nvSpPr>
      <xdr:spPr bwMode="auto">
        <a:xfrm>
          <a:off x="6242276" y="70211155"/>
          <a:ext cx="3209805" cy="110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U829" sqref="AU829:AX8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401</v>
      </c>
      <c r="AJ2" s="944" t="s">
        <v>707</v>
      </c>
      <c r="AK2" s="944"/>
      <c r="AL2" s="944"/>
      <c r="AM2" s="944"/>
      <c r="AN2" s="98" t="s">
        <v>401</v>
      </c>
      <c r="AO2" s="944">
        <v>20</v>
      </c>
      <c r="AP2" s="944"/>
      <c r="AQ2" s="944"/>
      <c r="AR2" s="99" t="s">
        <v>706</v>
      </c>
      <c r="AS2" s="950">
        <v>6</v>
      </c>
      <c r="AT2" s="950"/>
      <c r="AU2" s="950"/>
      <c r="AV2" s="98" t="str">
        <f>IF(AW2="","","-")</f>
        <v/>
      </c>
      <c r="AW2" s="912"/>
      <c r="AX2" s="912"/>
    </row>
    <row r="3" spans="1:50" ht="21" customHeight="1" thickBot="1" x14ac:dyDescent="0.2">
      <c r="A3" s="868" t="s">
        <v>699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708</v>
      </c>
      <c r="AK3" s="870"/>
      <c r="AL3" s="870"/>
      <c r="AM3" s="870"/>
      <c r="AN3" s="870"/>
      <c r="AO3" s="870"/>
      <c r="AP3" s="870"/>
      <c r="AQ3" s="870"/>
      <c r="AR3" s="870"/>
      <c r="AS3" s="870"/>
      <c r="AT3" s="870"/>
      <c r="AU3" s="870"/>
      <c r="AV3" s="870"/>
      <c r="AW3" s="870"/>
      <c r="AX3" s="24" t="s">
        <v>65</v>
      </c>
    </row>
    <row r="4" spans="1:50" ht="24.75" customHeight="1" x14ac:dyDescent="0.15">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70.5" customHeight="1" x14ac:dyDescent="0.15">
      <c r="A5" s="690" t="s">
        <v>67</v>
      </c>
      <c r="B5" s="691"/>
      <c r="C5" s="691"/>
      <c r="D5" s="691"/>
      <c r="E5" s="691"/>
      <c r="F5" s="692"/>
      <c r="G5" s="840" t="s">
        <v>497</v>
      </c>
      <c r="H5" s="841"/>
      <c r="I5" s="841"/>
      <c r="J5" s="841"/>
      <c r="K5" s="841"/>
      <c r="L5" s="841"/>
      <c r="M5" s="842" t="s">
        <v>66</v>
      </c>
      <c r="N5" s="843"/>
      <c r="O5" s="843"/>
      <c r="P5" s="843"/>
      <c r="Q5" s="843"/>
      <c r="R5" s="844"/>
      <c r="S5" s="845" t="s">
        <v>509</v>
      </c>
      <c r="T5" s="841"/>
      <c r="U5" s="841"/>
      <c r="V5" s="841"/>
      <c r="W5" s="841"/>
      <c r="X5" s="846"/>
      <c r="Y5" s="696" t="s">
        <v>3</v>
      </c>
      <c r="Z5" s="542"/>
      <c r="AA5" s="542"/>
      <c r="AB5" s="542"/>
      <c r="AC5" s="542"/>
      <c r="AD5" s="543"/>
      <c r="AE5" s="697" t="s">
        <v>711</v>
      </c>
      <c r="AF5" s="697"/>
      <c r="AG5" s="697"/>
      <c r="AH5" s="697"/>
      <c r="AI5" s="697"/>
      <c r="AJ5" s="697"/>
      <c r="AK5" s="697"/>
      <c r="AL5" s="697"/>
      <c r="AM5" s="697"/>
      <c r="AN5" s="697"/>
      <c r="AO5" s="697"/>
      <c r="AP5" s="698"/>
      <c r="AQ5" s="699" t="s">
        <v>915</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65.099999999999994" customHeight="1" x14ac:dyDescent="0.15">
      <c r="A7" s="494" t="s">
        <v>22</v>
      </c>
      <c r="B7" s="495"/>
      <c r="C7" s="495"/>
      <c r="D7" s="495"/>
      <c r="E7" s="495"/>
      <c r="F7" s="496"/>
      <c r="G7" s="497" t="s">
        <v>713</v>
      </c>
      <c r="H7" s="498"/>
      <c r="I7" s="498"/>
      <c r="J7" s="498"/>
      <c r="K7" s="498"/>
      <c r="L7" s="498"/>
      <c r="M7" s="498"/>
      <c r="N7" s="498"/>
      <c r="O7" s="498"/>
      <c r="P7" s="498"/>
      <c r="Q7" s="498"/>
      <c r="R7" s="498"/>
      <c r="S7" s="498"/>
      <c r="T7" s="498"/>
      <c r="U7" s="498"/>
      <c r="V7" s="498"/>
      <c r="W7" s="498"/>
      <c r="X7" s="499"/>
      <c r="Y7" s="924" t="s">
        <v>384</v>
      </c>
      <c r="Z7" s="439"/>
      <c r="AA7" s="439"/>
      <c r="AB7" s="439"/>
      <c r="AC7" s="439"/>
      <c r="AD7" s="925"/>
      <c r="AE7" s="913" t="s">
        <v>785</v>
      </c>
      <c r="AF7" s="914"/>
      <c r="AG7" s="914"/>
      <c r="AH7" s="914"/>
      <c r="AI7" s="914"/>
      <c r="AJ7" s="914"/>
      <c r="AK7" s="914"/>
      <c r="AL7" s="914"/>
      <c r="AM7" s="914"/>
      <c r="AN7" s="914"/>
      <c r="AO7" s="914"/>
      <c r="AP7" s="914"/>
      <c r="AQ7" s="914"/>
      <c r="AR7" s="914"/>
      <c r="AS7" s="914"/>
      <c r="AT7" s="914"/>
      <c r="AU7" s="914"/>
      <c r="AV7" s="914"/>
      <c r="AW7" s="914"/>
      <c r="AX7" s="915"/>
    </row>
    <row r="8" spans="1:50" ht="50.1" customHeight="1" x14ac:dyDescent="0.15">
      <c r="A8" s="494" t="s">
        <v>256</v>
      </c>
      <c r="B8" s="495"/>
      <c r="C8" s="495"/>
      <c r="D8" s="495"/>
      <c r="E8" s="495"/>
      <c r="F8" s="496"/>
      <c r="G8" s="945" t="str">
        <f>入力規則等!A27</f>
        <v>科学技術・イノベーション</v>
      </c>
      <c r="H8" s="718"/>
      <c r="I8" s="718"/>
      <c r="J8" s="718"/>
      <c r="K8" s="718"/>
      <c r="L8" s="718"/>
      <c r="M8" s="718"/>
      <c r="N8" s="718"/>
      <c r="O8" s="718"/>
      <c r="P8" s="718"/>
      <c r="Q8" s="718"/>
      <c r="R8" s="718"/>
      <c r="S8" s="718"/>
      <c r="T8" s="718"/>
      <c r="U8" s="718"/>
      <c r="V8" s="718"/>
      <c r="W8" s="718"/>
      <c r="X8" s="946"/>
      <c r="Y8" s="847" t="s">
        <v>257</v>
      </c>
      <c r="Z8" s="848"/>
      <c r="AA8" s="848"/>
      <c r="AB8" s="848"/>
      <c r="AC8" s="848"/>
      <c r="AD8" s="849"/>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3.1" customHeight="1" x14ac:dyDescent="0.15">
      <c r="A9" s="850" t="s">
        <v>23</v>
      </c>
      <c r="B9" s="851"/>
      <c r="C9" s="851"/>
      <c r="D9" s="851"/>
      <c r="E9" s="851"/>
      <c r="F9" s="851"/>
      <c r="G9" s="852" t="s">
        <v>714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9.95" customHeight="1" x14ac:dyDescent="0.15">
      <c r="A10" s="658" t="s">
        <v>30</v>
      </c>
      <c r="B10" s="659"/>
      <c r="C10" s="659"/>
      <c r="D10" s="659"/>
      <c r="E10" s="659"/>
      <c r="F10" s="659"/>
      <c r="G10" s="752" t="s">
        <v>900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385</v>
      </c>
      <c r="Q12" s="441"/>
      <c r="R12" s="441"/>
      <c r="S12" s="441"/>
      <c r="T12" s="441"/>
      <c r="U12" s="441"/>
      <c r="V12" s="442"/>
      <c r="W12" s="446" t="s">
        <v>407</v>
      </c>
      <c r="X12" s="441"/>
      <c r="Y12" s="441"/>
      <c r="Z12" s="441"/>
      <c r="AA12" s="441"/>
      <c r="AB12" s="441"/>
      <c r="AC12" s="442"/>
      <c r="AD12" s="446" t="s">
        <v>696</v>
      </c>
      <c r="AE12" s="441"/>
      <c r="AF12" s="441"/>
      <c r="AG12" s="441"/>
      <c r="AH12" s="441"/>
      <c r="AI12" s="441"/>
      <c r="AJ12" s="442"/>
      <c r="AK12" s="446" t="s">
        <v>700</v>
      </c>
      <c r="AL12" s="441"/>
      <c r="AM12" s="441"/>
      <c r="AN12" s="441"/>
      <c r="AO12" s="441"/>
      <c r="AP12" s="441"/>
      <c r="AQ12" s="442"/>
      <c r="AR12" s="446" t="s">
        <v>701</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388</v>
      </c>
      <c r="Q13" s="656"/>
      <c r="R13" s="656"/>
      <c r="S13" s="656"/>
      <c r="T13" s="656"/>
      <c r="U13" s="656"/>
      <c r="V13" s="657"/>
      <c r="W13" s="655">
        <v>416</v>
      </c>
      <c r="X13" s="656"/>
      <c r="Y13" s="656"/>
      <c r="Z13" s="656"/>
      <c r="AA13" s="656"/>
      <c r="AB13" s="656"/>
      <c r="AC13" s="657"/>
      <c r="AD13" s="655">
        <v>429</v>
      </c>
      <c r="AE13" s="656"/>
      <c r="AF13" s="656"/>
      <c r="AG13" s="656"/>
      <c r="AH13" s="656"/>
      <c r="AI13" s="656"/>
      <c r="AJ13" s="657"/>
      <c r="AK13" s="655">
        <v>401</v>
      </c>
      <c r="AL13" s="656"/>
      <c r="AM13" s="656"/>
      <c r="AN13" s="656"/>
      <c r="AO13" s="656"/>
      <c r="AP13" s="656"/>
      <c r="AQ13" s="657"/>
      <c r="AR13" s="921">
        <v>411</v>
      </c>
      <c r="AS13" s="922"/>
      <c r="AT13" s="922"/>
      <c r="AU13" s="922"/>
      <c r="AV13" s="922"/>
      <c r="AW13" s="922"/>
      <c r="AX13" s="923"/>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717</v>
      </c>
      <c r="X14" s="656"/>
      <c r="Y14" s="656"/>
      <c r="Z14" s="656"/>
      <c r="AA14" s="656"/>
      <c r="AB14" s="656"/>
      <c r="AC14" s="657"/>
      <c r="AD14" s="655" t="s">
        <v>717</v>
      </c>
      <c r="AE14" s="656"/>
      <c r="AF14" s="656"/>
      <c r="AG14" s="656"/>
      <c r="AH14" s="656"/>
      <c r="AI14" s="656"/>
      <c r="AJ14" s="657"/>
      <c r="AK14" s="655" t="s">
        <v>830</v>
      </c>
      <c r="AL14" s="656"/>
      <c r="AM14" s="656"/>
      <c r="AN14" s="656"/>
      <c r="AO14" s="656"/>
      <c r="AP14" s="656"/>
      <c r="AQ14" s="657"/>
      <c r="AR14" s="790"/>
      <c r="AS14" s="790"/>
      <c r="AT14" s="790"/>
      <c r="AU14" s="790"/>
      <c r="AV14" s="790"/>
      <c r="AW14" s="790"/>
      <c r="AX14" s="791"/>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717</v>
      </c>
      <c r="X15" s="656"/>
      <c r="Y15" s="656"/>
      <c r="Z15" s="656"/>
      <c r="AA15" s="656"/>
      <c r="AB15" s="656"/>
      <c r="AC15" s="657"/>
      <c r="AD15" s="655" t="s">
        <v>717</v>
      </c>
      <c r="AE15" s="656"/>
      <c r="AF15" s="656"/>
      <c r="AG15" s="656"/>
      <c r="AH15" s="656"/>
      <c r="AI15" s="656"/>
      <c r="AJ15" s="657"/>
      <c r="AK15" s="655" t="s">
        <v>831</v>
      </c>
      <c r="AL15" s="656"/>
      <c r="AM15" s="656"/>
      <c r="AN15" s="656"/>
      <c r="AO15" s="656"/>
      <c r="AP15" s="656"/>
      <c r="AQ15" s="657"/>
      <c r="AR15" s="655" t="s">
        <v>918</v>
      </c>
      <c r="AS15" s="656"/>
      <c r="AT15" s="656"/>
      <c r="AU15" s="656"/>
      <c r="AV15" s="656"/>
      <c r="AW15" s="656"/>
      <c r="AX15" s="805"/>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717</v>
      </c>
      <c r="X16" s="656"/>
      <c r="Y16" s="656"/>
      <c r="Z16" s="656"/>
      <c r="AA16" s="656"/>
      <c r="AB16" s="656"/>
      <c r="AC16" s="657"/>
      <c r="AD16" s="655" t="s">
        <v>829</v>
      </c>
      <c r="AE16" s="656"/>
      <c r="AF16" s="656"/>
      <c r="AG16" s="656"/>
      <c r="AH16" s="656"/>
      <c r="AI16" s="656"/>
      <c r="AJ16" s="657"/>
      <c r="AK16" s="655" t="s">
        <v>832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829</v>
      </c>
      <c r="AE17" s="656"/>
      <c r="AF17" s="656"/>
      <c r="AG17" s="656"/>
      <c r="AH17" s="656"/>
      <c r="AI17" s="656"/>
      <c r="AJ17" s="657"/>
      <c r="AK17" s="655" t="s">
        <v>831</v>
      </c>
      <c r="AL17" s="656"/>
      <c r="AM17" s="656"/>
      <c r="AN17" s="656"/>
      <c r="AO17" s="656"/>
      <c r="AP17" s="656"/>
      <c r="AQ17" s="657"/>
      <c r="AR17" s="919"/>
      <c r="AS17" s="919"/>
      <c r="AT17" s="919"/>
      <c r="AU17" s="919"/>
      <c r="AV17" s="919"/>
      <c r="AW17" s="919"/>
      <c r="AX17" s="920"/>
    </row>
    <row r="18" spans="1:50" ht="24.75" customHeight="1" x14ac:dyDescent="0.15">
      <c r="A18" s="612"/>
      <c r="B18" s="613"/>
      <c r="C18" s="613"/>
      <c r="D18" s="613"/>
      <c r="E18" s="613"/>
      <c r="F18" s="614"/>
      <c r="G18" s="725"/>
      <c r="H18" s="726"/>
      <c r="I18" s="714" t="s">
        <v>20</v>
      </c>
      <c r="J18" s="715"/>
      <c r="K18" s="715"/>
      <c r="L18" s="715"/>
      <c r="M18" s="715"/>
      <c r="N18" s="715"/>
      <c r="O18" s="716"/>
      <c r="P18" s="879">
        <f>SUM(P13:V17)</f>
        <v>388</v>
      </c>
      <c r="Q18" s="880"/>
      <c r="R18" s="880"/>
      <c r="S18" s="880"/>
      <c r="T18" s="880"/>
      <c r="U18" s="880"/>
      <c r="V18" s="881"/>
      <c r="W18" s="879">
        <f>SUM(W13:AC17)</f>
        <v>416</v>
      </c>
      <c r="X18" s="880"/>
      <c r="Y18" s="880"/>
      <c r="Z18" s="880"/>
      <c r="AA18" s="880"/>
      <c r="AB18" s="880"/>
      <c r="AC18" s="881"/>
      <c r="AD18" s="879">
        <f>SUM(AD13:AJ17)</f>
        <v>429</v>
      </c>
      <c r="AE18" s="880"/>
      <c r="AF18" s="880"/>
      <c r="AG18" s="880"/>
      <c r="AH18" s="880"/>
      <c r="AI18" s="880"/>
      <c r="AJ18" s="881"/>
      <c r="AK18" s="879">
        <f>SUM(AK13:AQ17)</f>
        <v>401</v>
      </c>
      <c r="AL18" s="880"/>
      <c r="AM18" s="880"/>
      <c r="AN18" s="880"/>
      <c r="AO18" s="880"/>
      <c r="AP18" s="880"/>
      <c r="AQ18" s="881"/>
      <c r="AR18" s="879">
        <f>SUM(AR13:AX17)</f>
        <v>411</v>
      </c>
      <c r="AS18" s="880"/>
      <c r="AT18" s="880"/>
      <c r="AU18" s="880"/>
      <c r="AV18" s="880"/>
      <c r="AW18" s="880"/>
      <c r="AX18" s="882"/>
    </row>
    <row r="19" spans="1:50" ht="24.75" customHeight="1" x14ac:dyDescent="0.15">
      <c r="A19" s="612"/>
      <c r="B19" s="613"/>
      <c r="C19" s="613"/>
      <c r="D19" s="613"/>
      <c r="E19" s="613"/>
      <c r="F19" s="614"/>
      <c r="G19" s="877" t="s">
        <v>9</v>
      </c>
      <c r="H19" s="878"/>
      <c r="I19" s="878"/>
      <c r="J19" s="878"/>
      <c r="K19" s="878"/>
      <c r="L19" s="878"/>
      <c r="M19" s="878"/>
      <c r="N19" s="878"/>
      <c r="O19" s="878"/>
      <c r="P19" s="655">
        <v>341</v>
      </c>
      <c r="Q19" s="656"/>
      <c r="R19" s="656"/>
      <c r="S19" s="656"/>
      <c r="T19" s="656"/>
      <c r="U19" s="656"/>
      <c r="V19" s="657"/>
      <c r="W19" s="655">
        <v>343</v>
      </c>
      <c r="X19" s="656"/>
      <c r="Y19" s="656"/>
      <c r="Z19" s="656"/>
      <c r="AA19" s="656"/>
      <c r="AB19" s="656"/>
      <c r="AC19" s="657"/>
      <c r="AD19" s="655">
        <v>211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7" t="s">
        <v>10</v>
      </c>
      <c r="H20" s="878"/>
      <c r="I20" s="878"/>
      <c r="J20" s="878"/>
      <c r="K20" s="878"/>
      <c r="L20" s="878"/>
      <c r="M20" s="878"/>
      <c r="N20" s="878"/>
      <c r="O20" s="878"/>
      <c r="P20" s="316">
        <f>IF(P18=0, "-", SUM(P19)/P18)</f>
        <v>0.87886597938144329</v>
      </c>
      <c r="Q20" s="316"/>
      <c r="R20" s="316"/>
      <c r="S20" s="316"/>
      <c r="T20" s="316"/>
      <c r="U20" s="316"/>
      <c r="V20" s="316"/>
      <c r="W20" s="316">
        <f t="shared" ref="W20" si="0">IF(W18=0, "-", SUM(W19)/W18)</f>
        <v>0.82451923076923073</v>
      </c>
      <c r="X20" s="316"/>
      <c r="Y20" s="316"/>
      <c r="Z20" s="316"/>
      <c r="AA20" s="316"/>
      <c r="AB20" s="316"/>
      <c r="AC20" s="316"/>
      <c r="AD20" s="316">
        <f t="shared" ref="AD20" si="1">IF(AD18=0, "-", SUM(AD19)/AD18)</f>
        <v>0.49184149184149184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66"/>
      <c r="G21" s="314" t="s">
        <v>349</v>
      </c>
      <c r="H21" s="315"/>
      <c r="I21" s="315"/>
      <c r="J21" s="315"/>
      <c r="K21" s="315"/>
      <c r="L21" s="315"/>
      <c r="M21" s="315"/>
      <c r="N21" s="315"/>
      <c r="O21" s="315"/>
      <c r="P21" s="316">
        <f>IF(P19=0, "-", SUM(P19)/SUM(P13,P14))</f>
        <v>0.87886597938144329</v>
      </c>
      <c r="Q21" s="316"/>
      <c r="R21" s="316"/>
      <c r="S21" s="316"/>
      <c r="T21" s="316"/>
      <c r="U21" s="316"/>
      <c r="V21" s="316"/>
      <c r="W21" s="316">
        <f t="shared" ref="W21" si="2">IF(W19=0, "-", SUM(W19)/SUM(W13,W14))</f>
        <v>0.82451923076923073</v>
      </c>
      <c r="X21" s="316"/>
      <c r="Y21" s="316"/>
      <c r="Z21" s="316"/>
      <c r="AA21" s="316"/>
      <c r="AB21" s="316"/>
      <c r="AC21" s="316"/>
      <c r="AD21" s="316">
        <f t="shared" ref="AD21" si="3">IF(AD19=0, "-", SUM(AD19)/SUM(AD13,AD14))</f>
        <v>0.49184149184149184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704</v>
      </c>
      <c r="B22" s="973"/>
      <c r="C22" s="973"/>
      <c r="D22" s="973"/>
      <c r="E22" s="973"/>
      <c r="F22" s="974"/>
      <c r="G22" s="968" t="s">
        <v>328</v>
      </c>
      <c r="H22" s="222"/>
      <c r="I22" s="222"/>
      <c r="J22" s="222"/>
      <c r="K22" s="222"/>
      <c r="L22" s="222"/>
      <c r="M22" s="222"/>
      <c r="N22" s="222"/>
      <c r="O22" s="223"/>
      <c r="P22" s="933" t="s">
        <v>702</v>
      </c>
      <c r="Q22" s="222"/>
      <c r="R22" s="222"/>
      <c r="S22" s="222"/>
      <c r="T22" s="222"/>
      <c r="U22" s="222"/>
      <c r="V22" s="223"/>
      <c r="W22" s="933" t="s">
        <v>703</v>
      </c>
      <c r="X22" s="222"/>
      <c r="Y22" s="222"/>
      <c r="Z22" s="222"/>
      <c r="AA22" s="222"/>
      <c r="AB22" s="222"/>
      <c r="AC22" s="223"/>
      <c r="AD22" s="933" t="s">
        <v>327</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718</v>
      </c>
      <c r="H23" s="970"/>
      <c r="I23" s="970"/>
      <c r="J23" s="970"/>
      <c r="K23" s="970"/>
      <c r="L23" s="970"/>
      <c r="M23" s="970"/>
      <c r="N23" s="970"/>
      <c r="O23" s="971"/>
      <c r="P23" s="921">
        <v>210</v>
      </c>
      <c r="Q23" s="922"/>
      <c r="R23" s="922"/>
      <c r="S23" s="922"/>
      <c r="T23" s="922"/>
      <c r="U23" s="922"/>
      <c r="V23" s="934"/>
      <c r="W23" s="921">
        <v>220</v>
      </c>
      <c r="X23" s="922"/>
      <c r="Y23" s="922"/>
      <c r="Z23" s="922"/>
      <c r="AA23" s="922"/>
      <c r="AB23" s="922"/>
      <c r="AC23" s="934"/>
      <c r="AD23" s="982" t="s">
        <v>919</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35" t="s">
        <v>719</v>
      </c>
      <c r="H24" s="936"/>
      <c r="I24" s="936"/>
      <c r="J24" s="936"/>
      <c r="K24" s="936"/>
      <c r="L24" s="936"/>
      <c r="M24" s="936"/>
      <c r="N24" s="936"/>
      <c r="O24" s="937"/>
      <c r="P24" s="655">
        <v>128</v>
      </c>
      <c r="Q24" s="656"/>
      <c r="R24" s="656"/>
      <c r="S24" s="656"/>
      <c r="T24" s="656"/>
      <c r="U24" s="656"/>
      <c r="V24" s="657"/>
      <c r="W24" s="655">
        <v>128</v>
      </c>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35" t="s">
        <v>720</v>
      </c>
      <c r="H25" s="936"/>
      <c r="I25" s="936"/>
      <c r="J25" s="936"/>
      <c r="K25" s="936"/>
      <c r="L25" s="936"/>
      <c r="M25" s="936"/>
      <c r="N25" s="936"/>
      <c r="O25" s="937"/>
      <c r="P25" s="655">
        <v>54</v>
      </c>
      <c r="Q25" s="656"/>
      <c r="R25" s="656"/>
      <c r="S25" s="656"/>
      <c r="T25" s="656"/>
      <c r="U25" s="656"/>
      <c r="V25" s="657"/>
      <c r="W25" s="655">
        <v>54</v>
      </c>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35" t="s">
        <v>721</v>
      </c>
      <c r="H26" s="936"/>
      <c r="I26" s="936"/>
      <c r="J26" s="936"/>
      <c r="K26" s="936"/>
      <c r="L26" s="936"/>
      <c r="M26" s="936"/>
      <c r="N26" s="936"/>
      <c r="O26" s="937"/>
      <c r="P26" s="655">
        <v>5</v>
      </c>
      <c r="Q26" s="656"/>
      <c r="R26" s="656"/>
      <c r="S26" s="656"/>
      <c r="T26" s="656"/>
      <c r="U26" s="656"/>
      <c r="V26" s="657"/>
      <c r="W26" s="655">
        <v>5</v>
      </c>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35" t="s">
        <v>722</v>
      </c>
      <c r="H27" s="936"/>
      <c r="I27" s="936"/>
      <c r="J27" s="936"/>
      <c r="K27" s="936"/>
      <c r="L27" s="936"/>
      <c r="M27" s="936"/>
      <c r="N27" s="936"/>
      <c r="O27" s="937"/>
      <c r="P27" s="655">
        <v>4</v>
      </c>
      <c r="Q27" s="656"/>
      <c r="R27" s="656"/>
      <c r="S27" s="656"/>
      <c r="T27" s="656"/>
      <c r="U27" s="656"/>
      <c r="V27" s="657"/>
      <c r="W27" s="655">
        <v>4</v>
      </c>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332</v>
      </c>
      <c r="H28" s="939"/>
      <c r="I28" s="939"/>
      <c r="J28" s="939"/>
      <c r="K28" s="939"/>
      <c r="L28" s="939"/>
      <c r="M28" s="939"/>
      <c r="N28" s="939"/>
      <c r="O28" s="940"/>
      <c r="P28" s="879">
        <f>P29-SUM(P23:P27)</f>
        <v>0</v>
      </c>
      <c r="Q28" s="880"/>
      <c r="R28" s="880"/>
      <c r="S28" s="880"/>
      <c r="T28" s="880"/>
      <c r="U28" s="880"/>
      <c r="V28" s="881"/>
      <c r="W28" s="879">
        <f>W29-SUM(W23:W27)</f>
        <v>0</v>
      </c>
      <c r="X28" s="880"/>
      <c r="Y28" s="880"/>
      <c r="Z28" s="880"/>
      <c r="AA28" s="880"/>
      <c r="AB28" s="880"/>
      <c r="AC28" s="881"/>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329</v>
      </c>
      <c r="H29" s="942"/>
      <c r="I29" s="942"/>
      <c r="J29" s="942"/>
      <c r="K29" s="942"/>
      <c r="L29" s="942"/>
      <c r="M29" s="942"/>
      <c r="N29" s="942"/>
      <c r="O29" s="943"/>
      <c r="P29" s="655">
        <f>AK13</f>
        <v>401</v>
      </c>
      <c r="Q29" s="656"/>
      <c r="R29" s="656"/>
      <c r="S29" s="656"/>
      <c r="T29" s="656"/>
      <c r="U29" s="656"/>
      <c r="V29" s="657"/>
      <c r="W29" s="951">
        <f>AR13</f>
        <v>411</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2" t="s">
        <v>344</v>
      </c>
      <c r="B30" s="863"/>
      <c r="C30" s="863"/>
      <c r="D30" s="863"/>
      <c r="E30" s="863"/>
      <c r="F30" s="864"/>
      <c r="G30" s="771" t="s">
        <v>146</v>
      </c>
      <c r="H30" s="772"/>
      <c r="I30" s="772"/>
      <c r="J30" s="772"/>
      <c r="K30" s="772"/>
      <c r="L30" s="772"/>
      <c r="M30" s="772"/>
      <c r="N30" s="772"/>
      <c r="O30" s="773"/>
      <c r="P30" s="858" t="s">
        <v>59</v>
      </c>
      <c r="Q30" s="772"/>
      <c r="R30" s="772"/>
      <c r="S30" s="772"/>
      <c r="T30" s="772"/>
      <c r="U30" s="772"/>
      <c r="V30" s="772"/>
      <c r="W30" s="772"/>
      <c r="X30" s="773"/>
      <c r="Y30" s="855"/>
      <c r="Z30" s="856"/>
      <c r="AA30" s="857"/>
      <c r="AB30" s="859" t="s">
        <v>11</v>
      </c>
      <c r="AC30" s="860"/>
      <c r="AD30" s="861"/>
      <c r="AE30" s="859" t="s">
        <v>385</v>
      </c>
      <c r="AF30" s="860"/>
      <c r="AG30" s="860"/>
      <c r="AH30" s="861"/>
      <c r="AI30" s="916" t="s">
        <v>407</v>
      </c>
      <c r="AJ30" s="916"/>
      <c r="AK30" s="916"/>
      <c r="AL30" s="859"/>
      <c r="AM30" s="916" t="s">
        <v>504</v>
      </c>
      <c r="AN30" s="916"/>
      <c r="AO30" s="916"/>
      <c r="AP30" s="859"/>
      <c r="AQ30" s="765" t="s">
        <v>232</v>
      </c>
      <c r="AR30" s="766"/>
      <c r="AS30" s="766"/>
      <c r="AT30" s="767"/>
      <c r="AU30" s="772" t="s">
        <v>134</v>
      </c>
      <c r="AV30" s="772"/>
      <c r="AW30" s="772"/>
      <c r="AX30" s="918"/>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7"/>
      <c r="AJ31" s="917"/>
      <c r="AK31" s="917"/>
      <c r="AL31" s="407"/>
      <c r="AM31" s="917"/>
      <c r="AN31" s="917"/>
      <c r="AO31" s="917"/>
      <c r="AP31" s="407"/>
      <c r="AQ31" s="250" t="s">
        <v>728</v>
      </c>
      <c r="AR31" s="201"/>
      <c r="AS31" s="136" t="s">
        <v>233</v>
      </c>
      <c r="AT31" s="137"/>
      <c r="AU31" s="200">
        <v>5</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741</v>
      </c>
      <c r="Q32" s="108"/>
      <c r="R32" s="108"/>
      <c r="S32" s="108"/>
      <c r="T32" s="108"/>
      <c r="U32" s="108"/>
      <c r="V32" s="108"/>
      <c r="W32" s="108"/>
      <c r="X32" s="109"/>
      <c r="Y32" s="470" t="s">
        <v>12</v>
      </c>
      <c r="Z32" s="530"/>
      <c r="AA32" s="531"/>
      <c r="AB32" s="460" t="s">
        <v>727</v>
      </c>
      <c r="AC32" s="460"/>
      <c r="AD32" s="460"/>
      <c r="AE32" s="218">
        <v>87.5</v>
      </c>
      <c r="AF32" s="219"/>
      <c r="AG32" s="219"/>
      <c r="AH32" s="219"/>
      <c r="AI32" s="218">
        <v>85.8</v>
      </c>
      <c r="AJ32" s="219"/>
      <c r="AK32" s="219"/>
      <c r="AL32" s="219"/>
      <c r="AM32" s="218">
        <v>87.7</v>
      </c>
      <c r="AN32" s="219"/>
      <c r="AO32" s="219"/>
      <c r="AP32" s="219"/>
      <c r="AQ32" s="336" t="s">
        <v>728</v>
      </c>
      <c r="AR32" s="208"/>
      <c r="AS32" s="208"/>
      <c r="AT32" s="337"/>
      <c r="AU32" s="219" t="s">
        <v>920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727</v>
      </c>
      <c r="AC33" s="522"/>
      <c r="AD33" s="522"/>
      <c r="AE33" s="218">
        <v>80</v>
      </c>
      <c r="AF33" s="219"/>
      <c r="AG33" s="219"/>
      <c r="AH33" s="219"/>
      <c r="AI33" s="218">
        <v>80</v>
      </c>
      <c r="AJ33" s="219"/>
      <c r="AK33" s="219"/>
      <c r="AL33" s="219"/>
      <c r="AM33" s="218">
        <v>80</v>
      </c>
      <c r="AN33" s="219"/>
      <c r="AO33" s="219"/>
      <c r="AP33" s="219"/>
      <c r="AQ33" s="336" t="s">
        <v>728</v>
      </c>
      <c r="AR33" s="208"/>
      <c r="AS33" s="208"/>
      <c r="AT33" s="337"/>
      <c r="AU33" s="219">
        <v>80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109.4</v>
      </c>
      <c r="AF34" s="219"/>
      <c r="AG34" s="219"/>
      <c r="AH34" s="219"/>
      <c r="AI34" s="218">
        <v>107.3</v>
      </c>
      <c r="AJ34" s="219"/>
      <c r="AK34" s="219"/>
      <c r="AL34" s="219"/>
      <c r="AM34" s="218">
        <v>109.6</v>
      </c>
      <c r="AN34" s="219"/>
      <c r="AO34" s="219"/>
      <c r="AP34" s="219"/>
      <c r="AQ34" s="336" t="s">
        <v>728</v>
      </c>
      <c r="AR34" s="208"/>
      <c r="AS34" s="208"/>
      <c r="AT34" s="337"/>
      <c r="AU34" s="219" t="s">
        <v>918</v>
      </c>
      <c r="AV34" s="219"/>
      <c r="AW34" s="219"/>
      <c r="AX34" s="221"/>
    </row>
    <row r="35" spans="1:51" ht="27" customHeight="1" x14ac:dyDescent="0.15">
      <c r="A35" s="228" t="s">
        <v>375</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7"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344</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385</v>
      </c>
      <c r="AF37" s="247"/>
      <c r="AG37" s="247"/>
      <c r="AH37" s="247"/>
      <c r="AI37" s="247" t="s">
        <v>407</v>
      </c>
      <c r="AJ37" s="247"/>
      <c r="AK37" s="247"/>
      <c r="AL37" s="247"/>
      <c r="AM37" s="247" t="s">
        <v>504</v>
      </c>
      <c r="AN37" s="247"/>
      <c r="AO37" s="247"/>
      <c r="AP37" s="247"/>
      <c r="AQ37" s="154" t="s">
        <v>232</v>
      </c>
      <c r="AR37" s="155"/>
      <c r="AS37" s="155"/>
      <c r="AT37" s="156"/>
      <c r="AU37" s="411" t="s">
        <v>134</v>
      </c>
      <c r="AV37" s="411"/>
      <c r="AW37" s="411"/>
      <c r="AX37" s="911"/>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734</v>
      </c>
      <c r="AR38" s="201"/>
      <c r="AS38" s="136" t="s">
        <v>233</v>
      </c>
      <c r="AT38" s="137"/>
      <c r="AU38" s="200">
        <v>5</v>
      </c>
      <c r="AV38" s="200"/>
      <c r="AW38" s="392" t="s">
        <v>179</v>
      </c>
      <c r="AX38" s="393"/>
      <c r="AY38">
        <f>$AY$37</f>
        <v>1</v>
      </c>
    </row>
    <row r="39" spans="1:51" ht="23.25" customHeight="1" x14ac:dyDescent="0.15">
      <c r="A39" s="397"/>
      <c r="B39" s="395"/>
      <c r="C39" s="395"/>
      <c r="D39" s="395"/>
      <c r="E39" s="395"/>
      <c r="F39" s="396"/>
      <c r="G39" s="563" t="s">
        <v>725</v>
      </c>
      <c r="H39" s="564"/>
      <c r="I39" s="564"/>
      <c r="J39" s="564"/>
      <c r="K39" s="564"/>
      <c r="L39" s="564"/>
      <c r="M39" s="564"/>
      <c r="N39" s="564"/>
      <c r="O39" s="565"/>
      <c r="P39" s="108" t="s">
        <v>726</v>
      </c>
      <c r="Q39" s="108"/>
      <c r="R39" s="108"/>
      <c r="S39" s="108"/>
      <c r="T39" s="108"/>
      <c r="U39" s="108"/>
      <c r="V39" s="108"/>
      <c r="W39" s="108"/>
      <c r="X39" s="109"/>
      <c r="Y39" s="470" t="s">
        <v>12</v>
      </c>
      <c r="Z39" s="530"/>
      <c r="AA39" s="531"/>
      <c r="AB39" s="460" t="s">
        <v>727</v>
      </c>
      <c r="AC39" s="460"/>
      <c r="AD39" s="460"/>
      <c r="AE39" s="218">
        <v>90</v>
      </c>
      <c r="AF39" s="219"/>
      <c r="AG39" s="219"/>
      <c r="AH39" s="219"/>
      <c r="AI39" s="218">
        <v>88</v>
      </c>
      <c r="AJ39" s="219"/>
      <c r="AK39" s="219"/>
      <c r="AL39" s="219"/>
      <c r="AM39" s="218">
        <v>89</v>
      </c>
      <c r="AN39" s="219"/>
      <c r="AO39" s="219"/>
      <c r="AP39" s="219"/>
      <c r="AQ39" s="336" t="s">
        <v>737</v>
      </c>
      <c r="AR39" s="208"/>
      <c r="AS39" s="208"/>
      <c r="AT39" s="337"/>
      <c r="AU39" s="219" t="s">
        <v>921</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727</v>
      </c>
      <c r="AC40" s="522"/>
      <c r="AD40" s="522"/>
      <c r="AE40" s="218">
        <v>80</v>
      </c>
      <c r="AF40" s="219"/>
      <c r="AG40" s="219"/>
      <c r="AH40" s="219"/>
      <c r="AI40" s="218">
        <v>80</v>
      </c>
      <c r="AJ40" s="219"/>
      <c r="AK40" s="219"/>
      <c r="AL40" s="219"/>
      <c r="AM40" s="218">
        <v>80</v>
      </c>
      <c r="AN40" s="219"/>
      <c r="AO40" s="219"/>
      <c r="AP40" s="219"/>
      <c r="AQ40" s="336" t="s">
        <v>734</v>
      </c>
      <c r="AR40" s="208"/>
      <c r="AS40" s="208"/>
      <c r="AT40" s="337"/>
      <c r="AU40" s="219">
        <v>80</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112.5</v>
      </c>
      <c r="AF41" s="219"/>
      <c r="AG41" s="219"/>
      <c r="AH41" s="219"/>
      <c r="AI41" s="218">
        <v>110</v>
      </c>
      <c r="AJ41" s="219"/>
      <c r="AK41" s="219"/>
      <c r="AL41" s="219"/>
      <c r="AM41" s="218">
        <v>111.3</v>
      </c>
      <c r="AN41" s="219"/>
      <c r="AO41" s="219"/>
      <c r="AP41" s="219"/>
      <c r="AQ41" s="336" t="s">
        <v>734</v>
      </c>
      <c r="AR41" s="208"/>
      <c r="AS41" s="208"/>
      <c r="AT41" s="337"/>
      <c r="AU41" s="219" t="s">
        <v>922</v>
      </c>
      <c r="AV41" s="219"/>
      <c r="AW41" s="219"/>
      <c r="AX41" s="221"/>
      <c r="AY41">
        <f t="shared" si="4"/>
        <v>1</v>
      </c>
    </row>
    <row r="42" spans="1:51" ht="27" customHeight="1" x14ac:dyDescent="0.15">
      <c r="A42" s="228" t="s">
        <v>375</v>
      </c>
      <c r="B42" s="229"/>
      <c r="C42" s="229"/>
      <c r="D42" s="229"/>
      <c r="E42" s="229"/>
      <c r="F42" s="230"/>
      <c r="G42" s="234" t="s">
        <v>724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7"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21.95" customHeight="1" x14ac:dyDescent="0.15">
      <c r="A44" s="768" t="s">
        <v>344</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385</v>
      </c>
      <c r="AF44" s="247"/>
      <c r="AG44" s="247"/>
      <c r="AH44" s="247"/>
      <c r="AI44" s="247" t="s">
        <v>407</v>
      </c>
      <c r="AJ44" s="247"/>
      <c r="AK44" s="247"/>
      <c r="AL44" s="247"/>
      <c r="AM44" s="247" t="s">
        <v>504</v>
      </c>
      <c r="AN44" s="247"/>
      <c r="AO44" s="247"/>
      <c r="AP44" s="247"/>
      <c r="AQ44" s="154" t="s">
        <v>232</v>
      </c>
      <c r="AR44" s="155"/>
      <c r="AS44" s="155"/>
      <c r="AT44" s="156"/>
      <c r="AU44" s="411" t="s">
        <v>134</v>
      </c>
      <c r="AV44" s="411"/>
      <c r="AW44" s="411"/>
      <c r="AX44" s="911"/>
      <c r="AY44">
        <f>COUNTA($G$46)</f>
        <v>1</v>
      </c>
    </row>
    <row r="45" spans="1:51" ht="21.9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738</v>
      </c>
      <c r="AR45" s="201"/>
      <c r="AS45" s="136" t="s">
        <v>233</v>
      </c>
      <c r="AT45" s="137"/>
      <c r="AU45" s="200">
        <v>5</v>
      </c>
      <c r="AV45" s="200"/>
      <c r="AW45" s="392" t="s">
        <v>179</v>
      </c>
      <c r="AX45" s="393"/>
      <c r="AY45">
        <f>$AY$44</f>
        <v>1</v>
      </c>
    </row>
    <row r="46" spans="1:51" ht="21.95" customHeight="1" x14ac:dyDescent="0.15">
      <c r="A46" s="397"/>
      <c r="B46" s="395"/>
      <c r="C46" s="395"/>
      <c r="D46" s="395"/>
      <c r="E46" s="395"/>
      <c r="F46" s="396"/>
      <c r="G46" s="563" t="s">
        <v>729</v>
      </c>
      <c r="H46" s="564"/>
      <c r="I46" s="564"/>
      <c r="J46" s="564"/>
      <c r="K46" s="564"/>
      <c r="L46" s="564"/>
      <c r="M46" s="564"/>
      <c r="N46" s="564"/>
      <c r="O46" s="565"/>
      <c r="P46" s="108" t="s">
        <v>730</v>
      </c>
      <c r="Q46" s="108"/>
      <c r="R46" s="108"/>
      <c r="S46" s="108"/>
      <c r="T46" s="108"/>
      <c r="U46" s="108"/>
      <c r="V46" s="108"/>
      <c r="W46" s="108"/>
      <c r="X46" s="109"/>
      <c r="Y46" s="470" t="s">
        <v>12</v>
      </c>
      <c r="Z46" s="530"/>
      <c r="AA46" s="531"/>
      <c r="AB46" s="460" t="s">
        <v>731</v>
      </c>
      <c r="AC46" s="460"/>
      <c r="AD46" s="460"/>
      <c r="AE46" s="282">
        <v>95</v>
      </c>
      <c r="AF46" s="282"/>
      <c r="AG46" s="282"/>
      <c r="AH46" s="282"/>
      <c r="AI46" s="282">
        <v>95</v>
      </c>
      <c r="AJ46" s="282"/>
      <c r="AK46" s="282"/>
      <c r="AL46" s="282"/>
      <c r="AM46" s="282">
        <v>95</v>
      </c>
      <c r="AN46" s="282"/>
      <c r="AO46" s="282"/>
      <c r="AP46" s="282"/>
      <c r="AQ46" s="336" t="s">
        <v>739</v>
      </c>
      <c r="AR46" s="208"/>
      <c r="AS46" s="208"/>
      <c r="AT46" s="337"/>
      <c r="AU46" s="219" t="s">
        <v>918</v>
      </c>
      <c r="AV46" s="219"/>
      <c r="AW46" s="219"/>
      <c r="AX46" s="221"/>
      <c r="AY46">
        <f t="shared" ref="AY46:AY50" si="5">$AY$44</f>
        <v>1</v>
      </c>
    </row>
    <row r="47" spans="1:51" ht="21.95"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t="s">
        <v>731</v>
      </c>
      <c r="AC47" s="522"/>
      <c r="AD47" s="522"/>
      <c r="AE47" s="218">
        <v>80</v>
      </c>
      <c r="AF47" s="219"/>
      <c r="AG47" s="219"/>
      <c r="AH47" s="219"/>
      <c r="AI47" s="218">
        <v>80</v>
      </c>
      <c r="AJ47" s="219"/>
      <c r="AK47" s="219"/>
      <c r="AL47" s="219"/>
      <c r="AM47" s="218">
        <v>80</v>
      </c>
      <c r="AN47" s="219"/>
      <c r="AO47" s="219"/>
      <c r="AP47" s="219"/>
      <c r="AQ47" s="336" t="s">
        <v>734</v>
      </c>
      <c r="AR47" s="208"/>
      <c r="AS47" s="208"/>
      <c r="AT47" s="337"/>
      <c r="AU47" s="219">
        <v>80</v>
      </c>
      <c r="AV47" s="219"/>
      <c r="AW47" s="219"/>
      <c r="AX47" s="221"/>
      <c r="AY47">
        <f t="shared" si="5"/>
        <v>1</v>
      </c>
    </row>
    <row r="48" spans="1:51" ht="21.95"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v>118.8</v>
      </c>
      <c r="AF48" s="219"/>
      <c r="AG48" s="219"/>
      <c r="AH48" s="219"/>
      <c r="AI48" s="218">
        <v>118.8</v>
      </c>
      <c r="AJ48" s="219"/>
      <c r="AK48" s="219"/>
      <c r="AL48" s="219"/>
      <c r="AM48" s="218">
        <v>118.8</v>
      </c>
      <c r="AN48" s="219"/>
      <c r="AO48" s="219"/>
      <c r="AP48" s="219"/>
      <c r="AQ48" s="336" t="s">
        <v>734</v>
      </c>
      <c r="AR48" s="208"/>
      <c r="AS48" s="208"/>
      <c r="AT48" s="337"/>
      <c r="AU48" s="219" t="s">
        <v>918</v>
      </c>
      <c r="AV48" s="219"/>
      <c r="AW48" s="219"/>
      <c r="AX48" s="221"/>
      <c r="AY48">
        <f t="shared" si="5"/>
        <v>1</v>
      </c>
    </row>
    <row r="49" spans="1:51" ht="24.95" customHeight="1" x14ac:dyDescent="0.15">
      <c r="A49" s="228" t="s">
        <v>375</v>
      </c>
      <c r="B49" s="229"/>
      <c r="C49" s="229"/>
      <c r="D49" s="229"/>
      <c r="E49" s="229"/>
      <c r="F49" s="230"/>
      <c r="G49" s="234" t="s">
        <v>740</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4.9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35.1" customHeight="1" x14ac:dyDescent="0.15">
      <c r="A51" s="394" t="s">
        <v>344</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385</v>
      </c>
      <c r="AF51" s="247"/>
      <c r="AG51" s="247"/>
      <c r="AH51" s="247"/>
      <c r="AI51" s="247" t="s">
        <v>407</v>
      </c>
      <c r="AJ51" s="247"/>
      <c r="AK51" s="247"/>
      <c r="AL51" s="247"/>
      <c r="AM51" s="247" t="s">
        <v>504</v>
      </c>
      <c r="AN51" s="247"/>
      <c r="AO51" s="247"/>
      <c r="AP51" s="247"/>
      <c r="AQ51" s="154" t="s">
        <v>232</v>
      </c>
      <c r="AR51" s="155"/>
      <c r="AS51" s="155"/>
      <c r="AT51" s="156"/>
      <c r="AU51" s="926" t="s">
        <v>134</v>
      </c>
      <c r="AV51" s="926"/>
      <c r="AW51" s="926"/>
      <c r="AX51" s="927"/>
      <c r="AY51">
        <f>COUNTA($G$53)</f>
        <v>1</v>
      </c>
    </row>
    <row r="52" spans="1:51" ht="35.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t="s">
        <v>734</v>
      </c>
      <c r="AR52" s="201"/>
      <c r="AS52" s="136" t="s">
        <v>233</v>
      </c>
      <c r="AT52" s="137"/>
      <c r="AU52" s="200">
        <v>5</v>
      </c>
      <c r="AV52" s="200"/>
      <c r="AW52" s="392" t="s">
        <v>179</v>
      </c>
      <c r="AX52" s="393"/>
      <c r="AY52">
        <f>$AY$51</f>
        <v>1</v>
      </c>
    </row>
    <row r="53" spans="1:51" ht="35.1" customHeight="1" x14ac:dyDescent="0.15">
      <c r="A53" s="397"/>
      <c r="B53" s="395"/>
      <c r="C53" s="395"/>
      <c r="D53" s="395"/>
      <c r="E53" s="395"/>
      <c r="F53" s="396"/>
      <c r="G53" s="563" t="s">
        <v>732</v>
      </c>
      <c r="H53" s="564"/>
      <c r="I53" s="564"/>
      <c r="J53" s="564"/>
      <c r="K53" s="564"/>
      <c r="L53" s="564"/>
      <c r="M53" s="564"/>
      <c r="N53" s="564"/>
      <c r="O53" s="565"/>
      <c r="P53" s="108" t="s">
        <v>901</v>
      </c>
      <c r="Q53" s="108"/>
      <c r="R53" s="108"/>
      <c r="S53" s="108"/>
      <c r="T53" s="108"/>
      <c r="U53" s="108"/>
      <c r="V53" s="108"/>
      <c r="W53" s="108"/>
      <c r="X53" s="109"/>
      <c r="Y53" s="470" t="s">
        <v>12</v>
      </c>
      <c r="Z53" s="530"/>
      <c r="AA53" s="531"/>
      <c r="AB53" s="460" t="s">
        <v>731</v>
      </c>
      <c r="AC53" s="460"/>
      <c r="AD53" s="460"/>
      <c r="AE53" s="218">
        <v>93.7</v>
      </c>
      <c r="AF53" s="219"/>
      <c r="AG53" s="219"/>
      <c r="AH53" s="219"/>
      <c r="AI53" s="218">
        <v>94.6</v>
      </c>
      <c r="AJ53" s="219"/>
      <c r="AK53" s="219"/>
      <c r="AL53" s="219"/>
      <c r="AM53" s="218">
        <v>95.1</v>
      </c>
      <c r="AN53" s="219"/>
      <c r="AO53" s="219"/>
      <c r="AP53" s="219"/>
      <c r="AQ53" s="336" t="s">
        <v>735</v>
      </c>
      <c r="AR53" s="208"/>
      <c r="AS53" s="208"/>
      <c r="AT53" s="337"/>
      <c r="AU53" s="219" t="s">
        <v>918</v>
      </c>
      <c r="AV53" s="219"/>
      <c r="AW53" s="219"/>
      <c r="AX53" s="221"/>
      <c r="AY53">
        <f t="shared" ref="AY53:AY57" si="6">$AY$51</f>
        <v>1</v>
      </c>
    </row>
    <row r="54" spans="1:51" ht="35.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731</v>
      </c>
      <c r="AC54" s="522"/>
      <c r="AD54" s="522"/>
      <c r="AE54" s="218">
        <v>90</v>
      </c>
      <c r="AF54" s="219"/>
      <c r="AG54" s="219"/>
      <c r="AH54" s="219"/>
      <c r="AI54" s="218">
        <v>90</v>
      </c>
      <c r="AJ54" s="219"/>
      <c r="AK54" s="219"/>
      <c r="AL54" s="219"/>
      <c r="AM54" s="218">
        <v>90</v>
      </c>
      <c r="AN54" s="219"/>
      <c r="AO54" s="219"/>
      <c r="AP54" s="219"/>
      <c r="AQ54" s="336" t="s">
        <v>735</v>
      </c>
      <c r="AR54" s="208"/>
      <c r="AS54" s="208"/>
      <c r="AT54" s="337"/>
      <c r="AU54" s="219">
        <v>90</v>
      </c>
      <c r="AV54" s="219"/>
      <c r="AW54" s="219"/>
      <c r="AX54" s="221"/>
      <c r="AY54">
        <f t="shared" si="6"/>
        <v>1</v>
      </c>
    </row>
    <row r="55" spans="1:51" ht="35.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v>104.1</v>
      </c>
      <c r="AF55" s="219"/>
      <c r="AG55" s="219"/>
      <c r="AH55" s="219"/>
      <c r="AI55" s="218">
        <v>105.1</v>
      </c>
      <c r="AJ55" s="219"/>
      <c r="AK55" s="219"/>
      <c r="AL55" s="219"/>
      <c r="AM55" s="218">
        <v>105.7</v>
      </c>
      <c r="AN55" s="219"/>
      <c r="AO55" s="219"/>
      <c r="AP55" s="219"/>
      <c r="AQ55" s="336" t="s">
        <v>736</v>
      </c>
      <c r="AR55" s="208"/>
      <c r="AS55" s="208"/>
      <c r="AT55" s="337"/>
      <c r="AU55" s="219" t="s">
        <v>918</v>
      </c>
      <c r="AV55" s="219"/>
      <c r="AW55" s="219"/>
      <c r="AX55" s="221"/>
      <c r="AY55">
        <f t="shared" si="6"/>
        <v>1</v>
      </c>
    </row>
    <row r="56" spans="1:51" ht="24.95" customHeight="1" x14ac:dyDescent="0.15">
      <c r="A56" s="228" t="s">
        <v>375</v>
      </c>
      <c r="B56" s="229"/>
      <c r="C56" s="229"/>
      <c r="D56" s="229"/>
      <c r="E56" s="229"/>
      <c r="F56" s="230"/>
      <c r="G56" s="234" t="s">
        <v>740</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4.95"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4" t="s">
        <v>344</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385</v>
      </c>
      <c r="AF58" s="247"/>
      <c r="AG58" s="247"/>
      <c r="AH58" s="247"/>
      <c r="AI58" s="247" t="s">
        <v>407</v>
      </c>
      <c r="AJ58" s="247"/>
      <c r="AK58" s="247"/>
      <c r="AL58" s="247"/>
      <c r="AM58" s="247" t="s">
        <v>504</v>
      </c>
      <c r="AN58" s="247"/>
      <c r="AO58" s="247"/>
      <c r="AP58" s="247"/>
      <c r="AQ58" s="154" t="s">
        <v>232</v>
      </c>
      <c r="AR58" s="155"/>
      <c r="AS58" s="155"/>
      <c r="AT58" s="156"/>
      <c r="AU58" s="926" t="s">
        <v>134</v>
      </c>
      <c r="AV58" s="926"/>
      <c r="AW58" s="926"/>
      <c r="AX58" s="927"/>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345</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340</v>
      </c>
      <c r="X65" s="487"/>
      <c r="Y65" s="490"/>
      <c r="Z65" s="490"/>
      <c r="AA65" s="491"/>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343</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350</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345</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378</v>
      </c>
      <c r="B78" s="330"/>
      <c r="C78" s="330"/>
      <c r="D78" s="330"/>
      <c r="E78" s="327" t="s">
        <v>323</v>
      </c>
      <c r="F78" s="328"/>
      <c r="G78" s="54" t="s">
        <v>235</v>
      </c>
      <c r="H78" s="586"/>
      <c r="I78" s="587"/>
      <c r="J78" s="587"/>
      <c r="K78" s="587"/>
      <c r="L78" s="587"/>
      <c r="M78" s="587"/>
      <c r="N78" s="587"/>
      <c r="O78" s="588"/>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339</v>
      </c>
      <c r="AP79" s="274"/>
      <c r="AQ79" s="274"/>
      <c r="AR79" s="76"/>
      <c r="AS79" s="273"/>
      <c r="AT79" s="274"/>
      <c r="AU79" s="274"/>
      <c r="AV79" s="274"/>
      <c r="AW79" s="274"/>
      <c r="AX79" s="967"/>
      <c r="AY79">
        <f>COUNTIF($AR$79,"☑")</f>
        <v>0</v>
      </c>
    </row>
    <row r="80" spans="1:51" ht="18.75" hidden="1" customHeight="1" x14ac:dyDescent="0.15">
      <c r="A80" s="865" t="s">
        <v>147</v>
      </c>
      <c r="B80" s="523" t="s">
        <v>336</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6"/>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6"/>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5"/>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6"/>
      <c r="AY82">
        <f t="shared" ref="AY82:AY89" si="10">$AY$80</f>
        <v>0</v>
      </c>
    </row>
    <row r="83" spans="1:60" ht="22.5" hidden="1" customHeight="1" x14ac:dyDescent="0.15">
      <c r="A83" s="866"/>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7"/>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8"/>
      <c r="AY83">
        <f t="shared" si="10"/>
        <v>0</v>
      </c>
    </row>
    <row r="84" spans="1:60" ht="19.5" hidden="1" customHeight="1" x14ac:dyDescent="0.15">
      <c r="A84" s="866"/>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9"/>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90"/>
      <c r="AY84">
        <f t="shared" si="10"/>
        <v>0</v>
      </c>
    </row>
    <row r="85" spans="1:60" ht="18.75" hidden="1" customHeight="1" x14ac:dyDescent="0.15">
      <c r="A85" s="866"/>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385</v>
      </c>
      <c r="AF85" s="247"/>
      <c r="AG85" s="247"/>
      <c r="AH85" s="247"/>
      <c r="AI85" s="247" t="s">
        <v>407</v>
      </c>
      <c r="AJ85" s="247"/>
      <c r="AK85" s="247"/>
      <c r="AL85" s="247"/>
      <c r="AM85" s="247" t="s">
        <v>504</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6"/>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6"/>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385</v>
      </c>
      <c r="AF90" s="247"/>
      <c r="AG90" s="247"/>
      <c r="AH90" s="247"/>
      <c r="AI90" s="247" t="s">
        <v>407</v>
      </c>
      <c r="AJ90" s="247"/>
      <c r="AK90" s="247"/>
      <c r="AL90" s="247"/>
      <c r="AM90" s="247" t="s">
        <v>504</v>
      </c>
      <c r="AN90" s="247"/>
      <c r="AO90" s="247"/>
      <c r="AP90" s="247"/>
      <c r="AQ90" s="158" t="s">
        <v>232</v>
      </c>
      <c r="AR90" s="133"/>
      <c r="AS90" s="133"/>
      <c r="AT90" s="134"/>
      <c r="AU90" s="532" t="s">
        <v>134</v>
      </c>
      <c r="AV90" s="532"/>
      <c r="AW90" s="532"/>
      <c r="AX90" s="533"/>
      <c r="AY90">
        <f>COUNTA($G$92)</f>
        <v>0</v>
      </c>
    </row>
    <row r="91" spans="1:60" ht="18.75" hidden="1" customHeight="1" x14ac:dyDescent="0.15">
      <c r="A91" s="866"/>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6"/>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385</v>
      </c>
      <c r="AF95" s="247"/>
      <c r="AG95" s="247"/>
      <c r="AH95" s="247"/>
      <c r="AI95" s="247" t="s">
        <v>407</v>
      </c>
      <c r="AJ95" s="247"/>
      <c r="AK95" s="247"/>
      <c r="AL95" s="247"/>
      <c r="AM95" s="247" t="s">
        <v>504</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6"/>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6"/>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6" t="s">
        <v>13</v>
      </c>
      <c r="Z99" s="897"/>
      <c r="AA99" s="898"/>
      <c r="AB99" s="893" t="s">
        <v>14</v>
      </c>
      <c r="AC99" s="894"/>
      <c r="AD99" s="895"/>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346</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5"/>
      <c r="Z100" s="856"/>
      <c r="AA100" s="857"/>
      <c r="AB100" s="480" t="s">
        <v>11</v>
      </c>
      <c r="AC100" s="480"/>
      <c r="AD100" s="480"/>
      <c r="AE100" s="538" t="s">
        <v>385</v>
      </c>
      <c r="AF100" s="539"/>
      <c r="AG100" s="539"/>
      <c r="AH100" s="540"/>
      <c r="AI100" s="538" t="s">
        <v>407</v>
      </c>
      <c r="AJ100" s="539"/>
      <c r="AK100" s="539"/>
      <c r="AL100" s="540"/>
      <c r="AM100" s="538" t="s">
        <v>504</v>
      </c>
      <c r="AN100" s="539"/>
      <c r="AO100" s="539"/>
      <c r="AP100" s="540"/>
      <c r="AQ100" s="317" t="s">
        <v>412</v>
      </c>
      <c r="AR100" s="318"/>
      <c r="AS100" s="318"/>
      <c r="AT100" s="319"/>
      <c r="AU100" s="317" t="s">
        <v>538</v>
      </c>
      <c r="AV100" s="318"/>
      <c r="AW100" s="318"/>
      <c r="AX100" s="320"/>
    </row>
    <row r="101" spans="1:60" ht="23.25" customHeight="1" x14ac:dyDescent="0.15">
      <c r="A101" s="418"/>
      <c r="B101" s="419"/>
      <c r="C101" s="419"/>
      <c r="D101" s="419"/>
      <c r="E101" s="419"/>
      <c r="F101" s="420"/>
      <c r="G101" s="108" t="s">
        <v>742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744</v>
      </c>
      <c r="AC101" s="460"/>
      <c r="AD101" s="460"/>
      <c r="AE101" s="282">
        <v>507</v>
      </c>
      <c r="AF101" s="282"/>
      <c r="AG101" s="282"/>
      <c r="AH101" s="282"/>
      <c r="AI101" s="282">
        <v>655</v>
      </c>
      <c r="AJ101" s="282"/>
      <c r="AK101" s="282"/>
      <c r="AL101" s="282"/>
      <c r="AM101" s="282">
        <v>782</v>
      </c>
      <c r="AN101" s="282"/>
      <c r="AO101" s="282"/>
      <c r="AP101" s="282"/>
      <c r="AQ101" s="282" t="s">
        <v>918</v>
      </c>
      <c r="AR101" s="282"/>
      <c r="AS101" s="282"/>
      <c r="AT101" s="282"/>
      <c r="AU101" s="218" t="s">
        <v>923</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744</v>
      </c>
      <c r="AC102" s="460"/>
      <c r="AD102" s="460"/>
      <c r="AE102" s="282">
        <v>479</v>
      </c>
      <c r="AF102" s="282"/>
      <c r="AG102" s="282"/>
      <c r="AH102" s="282"/>
      <c r="AI102" s="282">
        <v>659</v>
      </c>
      <c r="AJ102" s="282"/>
      <c r="AK102" s="282"/>
      <c r="AL102" s="282"/>
      <c r="AM102" s="282">
        <v>768</v>
      </c>
      <c r="AN102" s="282"/>
      <c r="AO102" s="282"/>
      <c r="AP102" s="282"/>
      <c r="AQ102" s="282">
        <v>769</v>
      </c>
      <c r="AR102" s="282"/>
      <c r="AS102" s="282"/>
      <c r="AT102" s="282"/>
      <c r="AU102" s="225">
        <v>769</v>
      </c>
      <c r="AV102" s="226"/>
      <c r="AW102" s="226"/>
      <c r="AX102" s="321"/>
    </row>
    <row r="103" spans="1:60" ht="31.5" customHeight="1" x14ac:dyDescent="0.15">
      <c r="A103" s="415" t="s">
        <v>346</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538</v>
      </c>
      <c r="AV103" s="280"/>
      <c r="AW103" s="280"/>
      <c r="AX103" s="281"/>
      <c r="AY103">
        <f>COUNTA($G$104)</f>
        <v>1</v>
      </c>
    </row>
    <row r="104" spans="1:60" ht="23.25" customHeight="1" x14ac:dyDescent="0.15">
      <c r="A104" s="418"/>
      <c r="B104" s="419"/>
      <c r="C104" s="419"/>
      <c r="D104" s="419"/>
      <c r="E104" s="419"/>
      <c r="F104" s="420"/>
      <c r="G104" s="108" t="s">
        <v>743</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744</v>
      </c>
      <c r="AC104" s="545"/>
      <c r="AD104" s="546"/>
      <c r="AE104" s="282">
        <v>601</v>
      </c>
      <c r="AF104" s="282"/>
      <c r="AG104" s="282"/>
      <c r="AH104" s="282"/>
      <c r="AI104" s="282">
        <v>580</v>
      </c>
      <c r="AJ104" s="282"/>
      <c r="AK104" s="282"/>
      <c r="AL104" s="282"/>
      <c r="AM104" s="282">
        <v>604</v>
      </c>
      <c r="AN104" s="282"/>
      <c r="AO104" s="282"/>
      <c r="AP104" s="282"/>
      <c r="AQ104" s="282" t="s">
        <v>918</v>
      </c>
      <c r="AR104" s="282"/>
      <c r="AS104" s="282"/>
      <c r="AT104" s="282"/>
      <c r="AU104" s="282" t="s">
        <v>924</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744</v>
      </c>
      <c r="AC105" s="468"/>
      <c r="AD105" s="469"/>
      <c r="AE105" s="282">
        <v>638</v>
      </c>
      <c r="AF105" s="282"/>
      <c r="AG105" s="282"/>
      <c r="AH105" s="282"/>
      <c r="AI105" s="282">
        <v>581</v>
      </c>
      <c r="AJ105" s="282"/>
      <c r="AK105" s="282"/>
      <c r="AL105" s="282"/>
      <c r="AM105" s="282">
        <v>581</v>
      </c>
      <c r="AN105" s="282"/>
      <c r="AO105" s="282"/>
      <c r="AP105" s="282"/>
      <c r="AQ105" s="282">
        <v>431</v>
      </c>
      <c r="AR105" s="282"/>
      <c r="AS105" s="282"/>
      <c r="AT105" s="282"/>
      <c r="AU105" s="282">
        <v>431</v>
      </c>
      <c r="AV105" s="282"/>
      <c r="AW105" s="282"/>
      <c r="AX105" s="283"/>
      <c r="AY105">
        <f>$AY$103</f>
        <v>1</v>
      </c>
    </row>
    <row r="106" spans="1:60" ht="31.5" hidden="1" customHeight="1" x14ac:dyDescent="0.15">
      <c r="A106" s="415" t="s">
        <v>346</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538</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346</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538</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346</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538</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385</v>
      </c>
      <c r="AF115" s="247"/>
      <c r="AG115" s="247"/>
      <c r="AH115" s="247"/>
      <c r="AI115" s="247" t="s">
        <v>407</v>
      </c>
      <c r="AJ115" s="247"/>
      <c r="AK115" s="247"/>
      <c r="AL115" s="247"/>
      <c r="AM115" s="247" t="s">
        <v>504</v>
      </c>
      <c r="AN115" s="247"/>
      <c r="AO115" s="247"/>
      <c r="AP115" s="247"/>
      <c r="AQ115" s="589" t="s">
        <v>539</v>
      </c>
      <c r="AR115" s="590"/>
      <c r="AS115" s="590"/>
      <c r="AT115" s="590"/>
      <c r="AU115" s="590"/>
      <c r="AV115" s="590"/>
      <c r="AW115" s="590"/>
      <c r="AX115" s="591"/>
    </row>
    <row r="116" spans="1:51" ht="23.25" customHeight="1" x14ac:dyDescent="0.15">
      <c r="A116" s="435"/>
      <c r="B116" s="436"/>
      <c r="C116" s="436"/>
      <c r="D116" s="436"/>
      <c r="E116" s="436"/>
      <c r="F116" s="437"/>
      <c r="G116" s="782" t="s">
        <v>833</v>
      </c>
      <c r="H116" s="387"/>
      <c r="I116" s="387"/>
      <c r="J116" s="387"/>
      <c r="K116" s="387"/>
      <c r="L116" s="387"/>
      <c r="M116" s="387"/>
      <c r="N116" s="387"/>
      <c r="O116" s="387"/>
      <c r="P116" s="387"/>
      <c r="Q116" s="387"/>
      <c r="R116" s="387"/>
      <c r="S116" s="387"/>
      <c r="T116" s="387"/>
      <c r="U116" s="387"/>
      <c r="V116" s="387"/>
      <c r="W116" s="387"/>
      <c r="X116" s="783"/>
      <c r="Y116" s="454" t="s">
        <v>15</v>
      </c>
      <c r="Z116" s="455"/>
      <c r="AA116" s="456"/>
      <c r="AB116" s="461" t="s">
        <v>746</v>
      </c>
      <c r="AC116" s="462"/>
      <c r="AD116" s="463"/>
      <c r="AE116" s="282">
        <v>0.5</v>
      </c>
      <c r="AF116" s="282"/>
      <c r="AG116" s="282"/>
      <c r="AH116" s="282"/>
      <c r="AI116" s="282">
        <v>0.5</v>
      </c>
      <c r="AJ116" s="282"/>
      <c r="AK116" s="282"/>
      <c r="AL116" s="282"/>
      <c r="AM116" s="282">
        <v>0.2</v>
      </c>
      <c r="AN116" s="282"/>
      <c r="AO116" s="282"/>
      <c r="AP116" s="282"/>
      <c r="AQ116" s="218">
        <v>0.3</v>
      </c>
      <c r="AR116" s="219"/>
      <c r="AS116" s="219"/>
      <c r="AT116" s="219"/>
      <c r="AU116" s="219"/>
      <c r="AV116" s="219"/>
      <c r="AW116" s="219"/>
      <c r="AX116" s="221"/>
    </row>
    <row r="117" spans="1:51" ht="46.5" customHeight="1" x14ac:dyDescent="0.15">
      <c r="A117" s="438"/>
      <c r="B117" s="439"/>
      <c r="C117" s="439"/>
      <c r="D117" s="439"/>
      <c r="E117" s="439"/>
      <c r="F117" s="440"/>
      <c r="G117" s="784"/>
      <c r="H117" s="388"/>
      <c r="I117" s="388"/>
      <c r="J117" s="388"/>
      <c r="K117" s="388"/>
      <c r="L117" s="388"/>
      <c r="M117" s="388"/>
      <c r="N117" s="388"/>
      <c r="O117" s="388"/>
      <c r="P117" s="388"/>
      <c r="Q117" s="388"/>
      <c r="R117" s="388"/>
      <c r="S117" s="388"/>
      <c r="T117" s="388"/>
      <c r="U117" s="388"/>
      <c r="V117" s="388"/>
      <c r="W117" s="388"/>
      <c r="X117" s="785"/>
      <c r="Y117" s="470" t="s">
        <v>49</v>
      </c>
      <c r="Z117" s="444"/>
      <c r="AA117" s="445"/>
      <c r="AB117" s="471" t="s">
        <v>745</v>
      </c>
      <c r="AC117" s="472"/>
      <c r="AD117" s="473"/>
      <c r="AE117" s="550" t="s">
        <v>747</v>
      </c>
      <c r="AF117" s="550"/>
      <c r="AG117" s="550"/>
      <c r="AH117" s="550"/>
      <c r="AI117" s="550" t="s">
        <v>748</v>
      </c>
      <c r="AJ117" s="550"/>
      <c r="AK117" s="550"/>
      <c r="AL117" s="550"/>
      <c r="AM117" s="550" t="s">
        <v>903</v>
      </c>
      <c r="AN117" s="550"/>
      <c r="AO117" s="550"/>
      <c r="AP117" s="550"/>
      <c r="AQ117" s="550" t="s">
        <v>836</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385</v>
      </c>
      <c r="AF118" s="247"/>
      <c r="AG118" s="247"/>
      <c r="AH118" s="247"/>
      <c r="AI118" s="247" t="s">
        <v>407</v>
      </c>
      <c r="AJ118" s="247"/>
      <c r="AK118" s="247"/>
      <c r="AL118" s="247"/>
      <c r="AM118" s="247" t="s">
        <v>504</v>
      </c>
      <c r="AN118" s="247"/>
      <c r="AO118" s="247"/>
      <c r="AP118" s="247"/>
      <c r="AQ118" s="589" t="s">
        <v>539</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834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746</v>
      </c>
      <c r="AC119" s="462"/>
      <c r="AD119" s="463"/>
      <c r="AE119" s="282">
        <v>0.2</v>
      </c>
      <c r="AF119" s="282"/>
      <c r="AG119" s="282"/>
      <c r="AH119" s="282"/>
      <c r="AI119" s="282">
        <v>0.2</v>
      </c>
      <c r="AJ119" s="282"/>
      <c r="AK119" s="282"/>
      <c r="AL119" s="282"/>
      <c r="AM119" s="282">
        <v>0.2</v>
      </c>
      <c r="AN119" s="282"/>
      <c r="AO119" s="282"/>
      <c r="AP119" s="282"/>
      <c r="AQ119" s="282">
        <v>0.2</v>
      </c>
      <c r="AR119" s="282"/>
      <c r="AS119" s="282"/>
      <c r="AT119" s="282"/>
      <c r="AU119" s="282"/>
      <c r="AV119" s="282"/>
      <c r="AW119" s="282"/>
      <c r="AX119" s="283"/>
      <c r="AY119">
        <f>$AY$118</f>
        <v>1</v>
      </c>
    </row>
    <row r="120" spans="1:51" ht="35.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745</v>
      </c>
      <c r="AC120" s="472"/>
      <c r="AD120" s="473"/>
      <c r="AE120" s="550" t="s">
        <v>749</v>
      </c>
      <c r="AF120" s="550"/>
      <c r="AG120" s="550"/>
      <c r="AH120" s="550"/>
      <c r="AI120" s="550" t="s">
        <v>750</v>
      </c>
      <c r="AJ120" s="550"/>
      <c r="AK120" s="550"/>
      <c r="AL120" s="550"/>
      <c r="AM120" s="550" t="s">
        <v>835</v>
      </c>
      <c r="AN120" s="550"/>
      <c r="AO120" s="550"/>
      <c r="AP120" s="550"/>
      <c r="AQ120" s="550" t="s">
        <v>881</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385</v>
      </c>
      <c r="AF121" s="247"/>
      <c r="AG121" s="247"/>
      <c r="AH121" s="247"/>
      <c r="AI121" s="247" t="s">
        <v>407</v>
      </c>
      <c r="AJ121" s="247"/>
      <c r="AK121" s="247"/>
      <c r="AL121" s="247"/>
      <c r="AM121" s="247" t="s">
        <v>504</v>
      </c>
      <c r="AN121" s="247"/>
      <c r="AO121" s="247"/>
      <c r="AP121" s="247"/>
      <c r="AQ121" s="589" t="s">
        <v>539</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354</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385</v>
      </c>
      <c r="AF124" s="247"/>
      <c r="AG124" s="247"/>
      <c r="AH124" s="247"/>
      <c r="AI124" s="247" t="s">
        <v>407</v>
      </c>
      <c r="AJ124" s="247"/>
      <c r="AK124" s="247"/>
      <c r="AL124" s="247"/>
      <c r="AM124" s="247" t="s">
        <v>504</v>
      </c>
      <c r="AN124" s="247"/>
      <c r="AO124" s="247"/>
      <c r="AP124" s="247"/>
      <c r="AQ124" s="589" t="s">
        <v>539</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535</v>
      </c>
      <c r="H125" s="387"/>
      <c r="I125" s="387"/>
      <c r="J125" s="387"/>
      <c r="K125" s="387"/>
      <c r="L125" s="387"/>
      <c r="M125" s="387"/>
      <c r="N125" s="387"/>
      <c r="O125" s="387"/>
      <c r="P125" s="387"/>
      <c r="Q125" s="387"/>
      <c r="R125" s="387"/>
      <c r="S125" s="387"/>
      <c r="T125" s="387"/>
      <c r="U125" s="387"/>
      <c r="V125" s="387"/>
      <c r="W125" s="387"/>
      <c r="X125" s="783"/>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785"/>
      <c r="Y126" s="470" t="s">
        <v>49</v>
      </c>
      <c r="Z126" s="444"/>
      <c r="AA126" s="445"/>
      <c r="AB126" s="471" t="s">
        <v>353</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8"/>
      <c r="Z127" s="929"/>
      <c r="AA127" s="930"/>
      <c r="AB127" s="407" t="s">
        <v>11</v>
      </c>
      <c r="AC127" s="408"/>
      <c r="AD127" s="409"/>
      <c r="AE127" s="247" t="s">
        <v>385</v>
      </c>
      <c r="AF127" s="247"/>
      <c r="AG127" s="247"/>
      <c r="AH127" s="247"/>
      <c r="AI127" s="247" t="s">
        <v>407</v>
      </c>
      <c r="AJ127" s="247"/>
      <c r="AK127" s="247"/>
      <c r="AL127" s="247"/>
      <c r="AM127" s="247" t="s">
        <v>504</v>
      </c>
      <c r="AN127" s="247"/>
      <c r="AO127" s="247"/>
      <c r="AP127" s="247"/>
      <c r="AQ127" s="589" t="s">
        <v>539</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536</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353</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0" customHeight="1" x14ac:dyDescent="0.15">
      <c r="A130" s="189" t="s">
        <v>400</v>
      </c>
      <c r="B130" s="186"/>
      <c r="C130" s="185" t="s">
        <v>236</v>
      </c>
      <c r="D130" s="186"/>
      <c r="E130" s="170" t="s">
        <v>265</v>
      </c>
      <c r="F130" s="171"/>
      <c r="G130" s="172" t="s">
        <v>751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0" customHeight="1" x14ac:dyDescent="0.15">
      <c r="A131" s="190"/>
      <c r="B131" s="187"/>
      <c r="C131" s="181"/>
      <c r="D131" s="187"/>
      <c r="E131" s="175" t="s">
        <v>264</v>
      </c>
      <c r="F131" s="176"/>
      <c r="G131" s="113" t="s">
        <v>786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790</v>
      </c>
      <c r="AR133" s="200"/>
      <c r="AS133" s="136" t="s">
        <v>233</v>
      </c>
      <c r="AT133" s="137"/>
      <c r="AU133" s="201" t="s">
        <v>886</v>
      </c>
      <c r="AV133" s="201"/>
      <c r="AW133" s="136" t="s">
        <v>179</v>
      </c>
      <c r="AX133" s="196"/>
      <c r="AY133">
        <f>$AY$132</f>
        <v>1</v>
      </c>
    </row>
    <row r="134" spans="1:51" ht="30" customHeight="1" x14ac:dyDescent="0.15">
      <c r="A134" s="190"/>
      <c r="B134" s="187"/>
      <c r="C134" s="181"/>
      <c r="D134" s="187"/>
      <c r="E134" s="181"/>
      <c r="F134" s="182"/>
      <c r="G134" s="107" t="s">
        <v>909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787</v>
      </c>
      <c r="AC134" s="206"/>
      <c r="AD134" s="206"/>
      <c r="AE134" s="207">
        <v>1685</v>
      </c>
      <c r="AF134" s="208"/>
      <c r="AG134" s="208"/>
      <c r="AH134" s="208"/>
      <c r="AI134" s="207">
        <v>2031</v>
      </c>
      <c r="AJ134" s="208"/>
      <c r="AK134" s="208"/>
      <c r="AL134" s="208"/>
      <c r="AM134" s="207">
        <v>2615</v>
      </c>
      <c r="AN134" s="208"/>
      <c r="AO134" s="208"/>
      <c r="AP134" s="208"/>
      <c r="AQ134" s="207" t="s">
        <v>879</v>
      </c>
      <c r="AR134" s="208"/>
      <c r="AS134" s="208"/>
      <c r="AT134" s="208"/>
      <c r="AU134" s="207" t="s">
        <v>886</v>
      </c>
      <c r="AV134" s="208"/>
      <c r="AW134" s="208"/>
      <c r="AX134" s="209"/>
      <c r="AY134">
        <f t="shared" ref="AY134:AY135" si="13">$AY$132</f>
        <v>1</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787</v>
      </c>
      <c r="AC135" s="214"/>
      <c r="AD135" s="214"/>
      <c r="AE135" s="207" t="s">
        <v>789</v>
      </c>
      <c r="AF135" s="208"/>
      <c r="AG135" s="208"/>
      <c r="AH135" s="208"/>
      <c r="AI135" s="207" t="s">
        <v>788</v>
      </c>
      <c r="AJ135" s="208"/>
      <c r="AK135" s="208"/>
      <c r="AL135" s="208"/>
      <c r="AM135" s="207">
        <v>2500</v>
      </c>
      <c r="AN135" s="208"/>
      <c r="AO135" s="208"/>
      <c r="AP135" s="208"/>
      <c r="AQ135" s="207" t="s">
        <v>880</v>
      </c>
      <c r="AR135" s="208"/>
      <c r="AS135" s="208"/>
      <c r="AT135" s="208"/>
      <c r="AU135" s="207" t="s">
        <v>886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330</v>
      </c>
      <c r="R152" s="133"/>
      <c r="S152" s="133"/>
      <c r="T152" s="133"/>
      <c r="U152" s="133"/>
      <c r="V152" s="133"/>
      <c r="W152" s="133"/>
      <c r="X152" s="133"/>
      <c r="Y152" s="133"/>
      <c r="Z152" s="133"/>
      <c r="AA152" s="133"/>
      <c r="AB152" s="132" t="s">
        <v>331</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42" customHeight="1" x14ac:dyDescent="0.15">
      <c r="A154" s="190"/>
      <c r="B154" s="187"/>
      <c r="C154" s="181"/>
      <c r="D154" s="187"/>
      <c r="E154" s="181"/>
      <c r="F154" s="182"/>
      <c r="G154" s="107" t="s">
        <v>911</v>
      </c>
      <c r="H154" s="108"/>
      <c r="I154" s="108"/>
      <c r="J154" s="108"/>
      <c r="K154" s="108"/>
      <c r="L154" s="108"/>
      <c r="M154" s="108"/>
      <c r="N154" s="108"/>
      <c r="O154" s="108"/>
      <c r="P154" s="109"/>
      <c r="Q154" s="128" t="s">
        <v>904</v>
      </c>
      <c r="R154" s="108"/>
      <c r="S154" s="108"/>
      <c r="T154" s="108"/>
      <c r="U154" s="108"/>
      <c r="V154" s="108"/>
      <c r="W154" s="108"/>
      <c r="X154" s="108"/>
      <c r="Y154" s="108"/>
      <c r="Z154" s="108"/>
      <c r="AA154" s="290"/>
      <c r="AB154" s="144" t="s">
        <v>905</v>
      </c>
      <c r="AC154" s="145"/>
      <c r="AD154" s="145"/>
      <c r="AE154" s="150" t="s">
        <v>910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42"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36.950000000000003"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57.9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906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57.9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330</v>
      </c>
      <c r="R159" s="133"/>
      <c r="S159" s="133"/>
      <c r="T159" s="133"/>
      <c r="U159" s="133"/>
      <c r="V159" s="133"/>
      <c r="W159" s="133"/>
      <c r="X159" s="133"/>
      <c r="Y159" s="133"/>
      <c r="Z159" s="133"/>
      <c r="AA159" s="133"/>
      <c r="AB159" s="132" t="s">
        <v>331</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330</v>
      </c>
      <c r="R166" s="133"/>
      <c r="S166" s="133"/>
      <c r="T166" s="133"/>
      <c r="U166" s="133"/>
      <c r="V166" s="133"/>
      <c r="W166" s="133"/>
      <c r="X166" s="133"/>
      <c r="Y166" s="133"/>
      <c r="Z166" s="133"/>
      <c r="AA166" s="133"/>
      <c r="AB166" s="132" t="s">
        <v>331</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330</v>
      </c>
      <c r="R173" s="133"/>
      <c r="S173" s="133"/>
      <c r="T173" s="133"/>
      <c r="U173" s="133"/>
      <c r="V173" s="133"/>
      <c r="W173" s="133"/>
      <c r="X173" s="133"/>
      <c r="Y173" s="133"/>
      <c r="Z173" s="133"/>
      <c r="AA173" s="133"/>
      <c r="AB173" s="132" t="s">
        <v>331</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330</v>
      </c>
      <c r="R180" s="133"/>
      <c r="S180" s="133"/>
      <c r="T180" s="133"/>
      <c r="U180" s="133"/>
      <c r="V180" s="133"/>
      <c r="W180" s="133"/>
      <c r="X180" s="133"/>
      <c r="Y180" s="133"/>
      <c r="Z180" s="133"/>
      <c r="AA180" s="133"/>
      <c r="AB180" s="132" t="s">
        <v>331</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1"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330</v>
      </c>
      <c r="R212" s="133"/>
      <c r="S212" s="133"/>
      <c r="T212" s="133"/>
      <c r="U212" s="133"/>
      <c r="V212" s="133"/>
      <c r="W212" s="133"/>
      <c r="X212" s="133"/>
      <c r="Y212" s="133"/>
      <c r="Z212" s="133"/>
      <c r="AA212" s="133"/>
      <c r="AB212" s="132" t="s">
        <v>331</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330</v>
      </c>
      <c r="R219" s="133"/>
      <c r="S219" s="133"/>
      <c r="T219" s="133"/>
      <c r="U219" s="133"/>
      <c r="V219" s="133"/>
      <c r="W219" s="133"/>
      <c r="X219" s="133"/>
      <c r="Y219" s="133"/>
      <c r="Z219" s="133"/>
      <c r="AA219" s="133"/>
      <c r="AB219" s="132" t="s">
        <v>331</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330</v>
      </c>
      <c r="R226" s="133"/>
      <c r="S226" s="133"/>
      <c r="T226" s="133"/>
      <c r="U226" s="133"/>
      <c r="V226" s="133"/>
      <c r="W226" s="133"/>
      <c r="X226" s="133"/>
      <c r="Y226" s="133"/>
      <c r="Z226" s="133"/>
      <c r="AA226" s="133"/>
      <c r="AB226" s="132" t="s">
        <v>331</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330</v>
      </c>
      <c r="R233" s="133"/>
      <c r="S233" s="133"/>
      <c r="T233" s="133"/>
      <c r="U233" s="133"/>
      <c r="V233" s="133"/>
      <c r="W233" s="133"/>
      <c r="X233" s="133"/>
      <c r="Y233" s="133"/>
      <c r="Z233" s="133"/>
      <c r="AA233" s="133"/>
      <c r="AB233" s="132" t="s">
        <v>331</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330</v>
      </c>
      <c r="R240" s="133"/>
      <c r="S240" s="133"/>
      <c r="T240" s="133"/>
      <c r="U240" s="133"/>
      <c r="V240" s="133"/>
      <c r="W240" s="133"/>
      <c r="X240" s="133"/>
      <c r="Y240" s="133"/>
      <c r="Z240" s="133"/>
      <c r="AA240" s="133"/>
      <c r="AB240" s="132" t="s">
        <v>331</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330</v>
      </c>
      <c r="R272" s="133"/>
      <c r="S272" s="133"/>
      <c r="T272" s="133"/>
      <c r="U272" s="133"/>
      <c r="V272" s="133"/>
      <c r="W272" s="133"/>
      <c r="X272" s="133"/>
      <c r="Y272" s="133"/>
      <c r="Z272" s="133"/>
      <c r="AA272" s="133"/>
      <c r="AB272" s="132" t="s">
        <v>331</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330</v>
      </c>
      <c r="R279" s="133"/>
      <c r="S279" s="133"/>
      <c r="T279" s="133"/>
      <c r="U279" s="133"/>
      <c r="V279" s="133"/>
      <c r="W279" s="133"/>
      <c r="X279" s="133"/>
      <c r="Y279" s="133"/>
      <c r="Z279" s="133"/>
      <c r="AA279" s="133"/>
      <c r="AB279" s="132" t="s">
        <v>331</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330</v>
      </c>
      <c r="R286" s="133"/>
      <c r="S286" s="133"/>
      <c r="T286" s="133"/>
      <c r="U286" s="133"/>
      <c r="V286" s="133"/>
      <c r="W286" s="133"/>
      <c r="X286" s="133"/>
      <c r="Y286" s="133"/>
      <c r="Z286" s="133"/>
      <c r="AA286" s="133"/>
      <c r="AB286" s="132" t="s">
        <v>331</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330</v>
      </c>
      <c r="R293" s="133"/>
      <c r="S293" s="133"/>
      <c r="T293" s="133"/>
      <c r="U293" s="133"/>
      <c r="V293" s="133"/>
      <c r="W293" s="133"/>
      <c r="X293" s="133"/>
      <c r="Y293" s="133"/>
      <c r="Z293" s="133"/>
      <c r="AA293" s="133"/>
      <c r="AB293" s="132" t="s">
        <v>331</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330</v>
      </c>
      <c r="R300" s="133"/>
      <c r="S300" s="133"/>
      <c r="T300" s="133"/>
      <c r="U300" s="133"/>
      <c r="V300" s="133"/>
      <c r="W300" s="133"/>
      <c r="X300" s="133"/>
      <c r="Y300" s="133"/>
      <c r="Z300" s="133"/>
      <c r="AA300" s="133"/>
      <c r="AB300" s="132" t="s">
        <v>331</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330</v>
      </c>
      <c r="R332" s="133"/>
      <c r="S332" s="133"/>
      <c r="T332" s="133"/>
      <c r="U332" s="133"/>
      <c r="V332" s="133"/>
      <c r="W332" s="133"/>
      <c r="X332" s="133"/>
      <c r="Y332" s="133"/>
      <c r="Z332" s="133"/>
      <c r="AA332" s="133"/>
      <c r="AB332" s="132" t="s">
        <v>331</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330</v>
      </c>
      <c r="R339" s="133"/>
      <c r="S339" s="133"/>
      <c r="T339" s="133"/>
      <c r="U339" s="133"/>
      <c r="V339" s="133"/>
      <c r="W339" s="133"/>
      <c r="X339" s="133"/>
      <c r="Y339" s="133"/>
      <c r="Z339" s="133"/>
      <c r="AA339" s="133"/>
      <c r="AB339" s="132" t="s">
        <v>331</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330</v>
      </c>
      <c r="R346" s="133"/>
      <c r="S346" s="133"/>
      <c r="T346" s="133"/>
      <c r="U346" s="133"/>
      <c r="V346" s="133"/>
      <c r="W346" s="133"/>
      <c r="X346" s="133"/>
      <c r="Y346" s="133"/>
      <c r="Z346" s="133"/>
      <c r="AA346" s="133"/>
      <c r="AB346" s="132" t="s">
        <v>331</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330</v>
      </c>
      <c r="R353" s="133"/>
      <c r="S353" s="133"/>
      <c r="T353" s="133"/>
      <c r="U353" s="133"/>
      <c r="V353" s="133"/>
      <c r="W353" s="133"/>
      <c r="X353" s="133"/>
      <c r="Y353" s="133"/>
      <c r="Z353" s="133"/>
      <c r="AA353" s="133"/>
      <c r="AB353" s="132" t="s">
        <v>331</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330</v>
      </c>
      <c r="R360" s="133"/>
      <c r="S360" s="133"/>
      <c r="T360" s="133"/>
      <c r="U360" s="133"/>
      <c r="V360" s="133"/>
      <c r="W360" s="133"/>
      <c r="X360" s="133"/>
      <c r="Y360" s="133"/>
      <c r="Z360" s="133"/>
      <c r="AA360" s="133"/>
      <c r="AB360" s="132" t="s">
        <v>331</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330</v>
      </c>
      <c r="R392" s="133"/>
      <c r="S392" s="133"/>
      <c r="T392" s="133"/>
      <c r="U392" s="133"/>
      <c r="V392" s="133"/>
      <c r="W392" s="133"/>
      <c r="X392" s="133"/>
      <c r="Y392" s="133"/>
      <c r="Z392" s="133"/>
      <c r="AA392" s="133"/>
      <c r="AB392" s="132" t="s">
        <v>331</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330</v>
      </c>
      <c r="R399" s="133"/>
      <c r="S399" s="133"/>
      <c r="T399" s="133"/>
      <c r="U399" s="133"/>
      <c r="V399" s="133"/>
      <c r="W399" s="133"/>
      <c r="X399" s="133"/>
      <c r="Y399" s="133"/>
      <c r="Z399" s="133"/>
      <c r="AA399" s="133"/>
      <c r="AB399" s="132" t="s">
        <v>331</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330</v>
      </c>
      <c r="R406" s="133"/>
      <c r="S406" s="133"/>
      <c r="T406" s="133"/>
      <c r="U406" s="133"/>
      <c r="V406" s="133"/>
      <c r="W406" s="133"/>
      <c r="X406" s="133"/>
      <c r="Y406" s="133"/>
      <c r="Z406" s="133"/>
      <c r="AA406" s="133"/>
      <c r="AB406" s="132" t="s">
        <v>331</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330</v>
      </c>
      <c r="R413" s="133"/>
      <c r="S413" s="133"/>
      <c r="T413" s="133"/>
      <c r="U413" s="133"/>
      <c r="V413" s="133"/>
      <c r="W413" s="133"/>
      <c r="X413" s="133"/>
      <c r="Y413" s="133"/>
      <c r="Z413" s="133"/>
      <c r="AA413" s="133"/>
      <c r="AB413" s="132" t="s">
        <v>331</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330</v>
      </c>
      <c r="R420" s="133"/>
      <c r="S420" s="133"/>
      <c r="T420" s="133"/>
      <c r="U420" s="133"/>
      <c r="V420" s="133"/>
      <c r="W420" s="133"/>
      <c r="X420" s="133"/>
      <c r="Y420" s="133"/>
      <c r="Z420" s="133"/>
      <c r="AA420" s="133"/>
      <c r="AB420" s="132" t="s">
        <v>331</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31"/>
      <c r="E430" s="175" t="s">
        <v>394</v>
      </c>
      <c r="F430" s="899"/>
      <c r="G430" s="900" t="s">
        <v>252</v>
      </c>
      <c r="H430" s="126"/>
      <c r="I430" s="126"/>
      <c r="J430" s="901"/>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397</v>
      </c>
      <c r="F484" s="176"/>
      <c r="G484" s="900" t="s">
        <v>252</v>
      </c>
      <c r="H484" s="126"/>
      <c r="I484" s="12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900" t="s">
        <v>252</v>
      </c>
      <c r="H538" s="126"/>
      <c r="I538" s="12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900" t="s">
        <v>252</v>
      </c>
      <c r="H592" s="126"/>
      <c r="I592" s="12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900" t="s">
        <v>252</v>
      </c>
      <c r="H646" s="126"/>
      <c r="I646" s="12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3" t="s">
        <v>31</v>
      </c>
      <c r="AH701" s="376"/>
      <c r="AI701" s="376"/>
      <c r="AJ701" s="376"/>
      <c r="AK701" s="376"/>
      <c r="AL701" s="376"/>
      <c r="AM701" s="376"/>
      <c r="AN701" s="376"/>
      <c r="AO701" s="376"/>
      <c r="AP701" s="376"/>
      <c r="AQ701" s="376"/>
      <c r="AR701" s="376"/>
      <c r="AS701" s="376"/>
      <c r="AT701" s="376"/>
      <c r="AU701" s="376"/>
      <c r="AV701" s="376"/>
      <c r="AW701" s="376"/>
      <c r="AX701" s="824"/>
    </row>
    <row r="702" spans="1:51" ht="101.25" customHeight="1" x14ac:dyDescent="0.15">
      <c r="A702" s="871" t="s">
        <v>140</v>
      </c>
      <c r="B702" s="872"/>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712</v>
      </c>
      <c r="AE702" s="342"/>
      <c r="AF702" s="342"/>
      <c r="AG702" s="379" t="s">
        <v>753</v>
      </c>
      <c r="AH702" s="380"/>
      <c r="AI702" s="380"/>
      <c r="AJ702" s="380"/>
      <c r="AK702" s="380"/>
      <c r="AL702" s="380"/>
      <c r="AM702" s="380"/>
      <c r="AN702" s="380"/>
      <c r="AO702" s="380"/>
      <c r="AP702" s="380"/>
      <c r="AQ702" s="380"/>
      <c r="AR702" s="380"/>
      <c r="AS702" s="380"/>
      <c r="AT702" s="380"/>
      <c r="AU702" s="380"/>
      <c r="AV702" s="380"/>
      <c r="AW702" s="380"/>
      <c r="AX702" s="381"/>
    </row>
    <row r="703" spans="1:51" ht="67.5" customHeight="1" x14ac:dyDescent="0.15">
      <c r="A703" s="873"/>
      <c r="B703" s="874"/>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22" t="s">
        <v>712</v>
      </c>
      <c r="AE703" s="323"/>
      <c r="AF703" s="323"/>
      <c r="AG703" s="104" t="s">
        <v>754</v>
      </c>
      <c r="AH703" s="105"/>
      <c r="AI703" s="105"/>
      <c r="AJ703" s="105"/>
      <c r="AK703" s="105"/>
      <c r="AL703" s="105"/>
      <c r="AM703" s="105"/>
      <c r="AN703" s="105"/>
      <c r="AO703" s="105"/>
      <c r="AP703" s="105"/>
      <c r="AQ703" s="105"/>
      <c r="AR703" s="105"/>
      <c r="AS703" s="105"/>
      <c r="AT703" s="105"/>
      <c r="AU703" s="105"/>
      <c r="AV703" s="105"/>
      <c r="AW703" s="105"/>
      <c r="AX703" s="106"/>
    </row>
    <row r="704" spans="1:51" ht="60.75" customHeight="1" x14ac:dyDescent="0.15">
      <c r="A704" s="875"/>
      <c r="B704" s="876"/>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0" t="s">
        <v>712</v>
      </c>
      <c r="AE704" s="781"/>
      <c r="AF704" s="781"/>
      <c r="AG704" s="168" t="s">
        <v>755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2" t="s">
        <v>756</v>
      </c>
      <c r="AE705" s="713"/>
      <c r="AF705" s="713"/>
      <c r="AG705" s="128" t="s">
        <v>758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6"/>
      <c r="D706" s="797"/>
      <c r="E706" s="728" t="s">
        <v>376</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8"/>
      <c r="D707" s="799"/>
      <c r="E707" s="731" t="s">
        <v>315</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4" t="s">
        <v>757</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45.75" customHeight="1" x14ac:dyDescent="0.15">
      <c r="A708" s="640"/>
      <c r="B708" s="64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712</v>
      </c>
      <c r="AE708" s="603"/>
      <c r="AF708" s="603"/>
      <c r="AG708" s="740" t="s">
        <v>759</v>
      </c>
      <c r="AH708" s="741"/>
      <c r="AI708" s="741"/>
      <c r="AJ708" s="741"/>
      <c r="AK708" s="741"/>
      <c r="AL708" s="741"/>
      <c r="AM708" s="741"/>
      <c r="AN708" s="741"/>
      <c r="AO708" s="741"/>
      <c r="AP708" s="741"/>
      <c r="AQ708" s="741"/>
      <c r="AR708" s="741"/>
      <c r="AS708" s="741"/>
      <c r="AT708" s="741"/>
      <c r="AU708" s="741"/>
      <c r="AV708" s="741"/>
      <c r="AW708" s="741"/>
      <c r="AX708" s="742"/>
    </row>
    <row r="709" spans="1:50" ht="60"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712</v>
      </c>
      <c r="AE709" s="323"/>
      <c r="AF709" s="323"/>
      <c r="AG709" s="104" t="s">
        <v>760</v>
      </c>
      <c r="AH709" s="105"/>
      <c r="AI709" s="105"/>
      <c r="AJ709" s="105"/>
      <c r="AK709" s="105"/>
      <c r="AL709" s="105"/>
      <c r="AM709" s="105"/>
      <c r="AN709" s="105"/>
      <c r="AO709" s="105"/>
      <c r="AP709" s="105"/>
      <c r="AQ709" s="105"/>
      <c r="AR709" s="105"/>
      <c r="AS709" s="105"/>
      <c r="AT709" s="105"/>
      <c r="AU709" s="105"/>
      <c r="AV709" s="105"/>
      <c r="AW709" s="105"/>
      <c r="AX709" s="106"/>
    </row>
    <row r="710" spans="1:50" ht="78"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712</v>
      </c>
      <c r="AE710" s="323"/>
      <c r="AF710" s="323"/>
      <c r="AG710" s="104" t="s">
        <v>761</v>
      </c>
      <c r="AH710" s="105"/>
      <c r="AI710" s="105"/>
      <c r="AJ710" s="105"/>
      <c r="AK710" s="105"/>
      <c r="AL710" s="105"/>
      <c r="AM710" s="105"/>
      <c r="AN710" s="105"/>
      <c r="AO710" s="105"/>
      <c r="AP710" s="105"/>
      <c r="AQ710" s="105"/>
      <c r="AR710" s="105"/>
      <c r="AS710" s="105"/>
      <c r="AT710" s="105"/>
      <c r="AU710" s="105"/>
      <c r="AV710" s="105"/>
      <c r="AW710" s="105"/>
      <c r="AX710" s="106"/>
    </row>
    <row r="711" spans="1:50" ht="45.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712</v>
      </c>
      <c r="AE711" s="323"/>
      <c r="AF711" s="323"/>
      <c r="AG711" s="104" t="s">
        <v>762</v>
      </c>
      <c r="AH711" s="105"/>
      <c r="AI711" s="105"/>
      <c r="AJ711" s="105"/>
      <c r="AK711" s="105"/>
      <c r="AL711" s="105"/>
      <c r="AM711" s="105"/>
      <c r="AN711" s="105"/>
      <c r="AO711" s="105"/>
      <c r="AP711" s="105"/>
      <c r="AQ711" s="105"/>
      <c r="AR711" s="105"/>
      <c r="AS711" s="105"/>
      <c r="AT711" s="105"/>
      <c r="AU711" s="105"/>
      <c r="AV711" s="105"/>
      <c r="AW711" s="105"/>
      <c r="AX711" s="106"/>
    </row>
    <row r="712" spans="1:50" ht="47.1" customHeight="1" x14ac:dyDescent="0.15">
      <c r="A712" s="640"/>
      <c r="B712" s="642"/>
      <c r="C712" s="385" t="s">
        <v>341</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756</v>
      </c>
      <c r="AE712" s="781"/>
      <c r="AF712" s="781"/>
      <c r="AG712" s="809" t="s">
        <v>912</v>
      </c>
      <c r="AH712" s="810"/>
      <c r="AI712" s="810"/>
      <c r="AJ712" s="810"/>
      <c r="AK712" s="810"/>
      <c r="AL712" s="810"/>
      <c r="AM712" s="810"/>
      <c r="AN712" s="810"/>
      <c r="AO712" s="810"/>
      <c r="AP712" s="810"/>
      <c r="AQ712" s="810"/>
      <c r="AR712" s="810"/>
      <c r="AS712" s="810"/>
      <c r="AT712" s="810"/>
      <c r="AU712" s="810"/>
      <c r="AV712" s="810"/>
      <c r="AW712" s="810"/>
      <c r="AX712" s="811"/>
    </row>
    <row r="713" spans="1:50" ht="45.75" customHeight="1" x14ac:dyDescent="0.15">
      <c r="A713" s="640"/>
      <c r="B713" s="642"/>
      <c r="C713" s="947" t="s">
        <v>342</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882</v>
      </c>
      <c r="AE713" s="323"/>
      <c r="AF713" s="661"/>
      <c r="AG713" s="104" t="s">
        <v>733</v>
      </c>
      <c r="AH713" s="105"/>
      <c r="AI713" s="105"/>
      <c r="AJ713" s="105"/>
      <c r="AK713" s="105"/>
      <c r="AL713" s="105"/>
      <c r="AM713" s="105"/>
      <c r="AN713" s="105"/>
      <c r="AO713" s="105"/>
      <c r="AP713" s="105"/>
      <c r="AQ713" s="105"/>
      <c r="AR713" s="105"/>
      <c r="AS713" s="105"/>
      <c r="AT713" s="105"/>
      <c r="AU713" s="105"/>
      <c r="AV713" s="105"/>
      <c r="AW713" s="105"/>
      <c r="AX713" s="106"/>
    </row>
    <row r="714" spans="1:50" ht="45.75" customHeight="1" x14ac:dyDescent="0.15">
      <c r="A714" s="643"/>
      <c r="B714" s="644"/>
      <c r="C714" s="645" t="s">
        <v>320</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6" t="s">
        <v>712</v>
      </c>
      <c r="AE714" s="807"/>
      <c r="AF714" s="808"/>
      <c r="AG714" s="734" t="s">
        <v>763</v>
      </c>
      <c r="AH714" s="735"/>
      <c r="AI714" s="735"/>
      <c r="AJ714" s="735"/>
      <c r="AK714" s="735"/>
      <c r="AL714" s="735"/>
      <c r="AM714" s="735"/>
      <c r="AN714" s="735"/>
      <c r="AO714" s="735"/>
      <c r="AP714" s="735"/>
      <c r="AQ714" s="735"/>
      <c r="AR714" s="735"/>
      <c r="AS714" s="735"/>
      <c r="AT714" s="735"/>
      <c r="AU714" s="735"/>
      <c r="AV714" s="735"/>
      <c r="AW714" s="735"/>
      <c r="AX714" s="736"/>
    </row>
    <row r="715" spans="1:50" ht="69.75" customHeight="1" x14ac:dyDescent="0.15">
      <c r="A715" s="638" t="s">
        <v>40</v>
      </c>
      <c r="B715" s="786"/>
      <c r="C715" s="787" t="s">
        <v>321</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2" t="s">
        <v>712</v>
      </c>
      <c r="AE715" s="603"/>
      <c r="AF715" s="654"/>
      <c r="AG715" s="740" t="s">
        <v>764</v>
      </c>
      <c r="AH715" s="741"/>
      <c r="AI715" s="741"/>
      <c r="AJ715" s="741"/>
      <c r="AK715" s="741"/>
      <c r="AL715" s="741"/>
      <c r="AM715" s="741"/>
      <c r="AN715" s="741"/>
      <c r="AO715" s="741"/>
      <c r="AP715" s="741"/>
      <c r="AQ715" s="741"/>
      <c r="AR715" s="741"/>
      <c r="AS715" s="741"/>
      <c r="AT715" s="741"/>
      <c r="AU715" s="741"/>
      <c r="AV715" s="741"/>
      <c r="AW715" s="741"/>
      <c r="AX715" s="742"/>
    </row>
    <row r="716" spans="1:50" ht="69.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712</v>
      </c>
      <c r="AE716" s="625"/>
      <c r="AF716" s="625"/>
      <c r="AG716" s="104" t="s">
        <v>765</v>
      </c>
      <c r="AH716" s="105"/>
      <c r="AI716" s="105"/>
      <c r="AJ716" s="105"/>
      <c r="AK716" s="105"/>
      <c r="AL716" s="105"/>
      <c r="AM716" s="105"/>
      <c r="AN716" s="105"/>
      <c r="AO716" s="105"/>
      <c r="AP716" s="105"/>
      <c r="AQ716" s="105"/>
      <c r="AR716" s="105"/>
      <c r="AS716" s="105"/>
      <c r="AT716" s="105"/>
      <c r="AU716" s="105"/>
      <c r="AV716" s="105"/>
      <c r="AW716" s="105"/>
      <c r="AX716" s="106"/>
    </row>
    <row r="717" spans="1:50" ht="56.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712</v>
      </c>
      <c r="AE717" s="323"/>
      <c r="AF717" s="323"/>
      <c r="AG717" s="104" t="s">
        <v>766</v>
      </c>
      <c r="AH717" s="105"/>
      <c r="AI717" s="105"/>
      <c r="AJ717" s="105"/>
      <c r="AK717" s="105"/>
      <c r="AL717" s="105"/>
      <c r="AM717" s="105"/>
      <c r="AN717" s="105"/>
      <c r="AO717" s="105"/>
      <c r="AP717" s="105"/>
      <c r="AQ717" s="105"/>
      <c r="AR717" s="105"/>
      <c r="AS717" s="105"/>
      <c r="AT717" s="105"/>
      <c r="AU717" s="105"/>
      <c r="AV717" s="105"/>
      <c r="AW717" s="105"/>
      <c r="AX717" s="106"/>
    </row>
    <row r="718" spans="1:50" ht="122.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712</v>
      </c>
      <c r="AE718" s="323"/>
      <c r="AF718" s="323"/>
      <c r="AG718" s="130" t="s">
        <v>907</v>
      </c>
      <c r="AH718" s="114"/>
      <c r="AI718" s="114"/>
      <c r="AJ718" s="114"/>
      <c r="AK718" s="114"/>
      <c r="AL718" s="114"/>
      <c r="AM718" s="114"/>
      <c r="AN718" s="114"/>
      <c r="AO718" s="114"/>
      <c r="AP718" s="114"/>
      <c r="AQ718" s="114"/>
      <c r="AR718" s="114"/>
      <c r="AS718" s="114"/>
      <c r="AT718" s="114"/>
      <c r="AU718" s="114"/>
      <c r="AV718" s="114"/>
      <c r="AW718" s="114"/>
      <c r="AX718" s="131"/>
    </row>
    <row r="719" spans="1:50" ht="30"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t="s">
        <v>925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334</v>
      </c>
      <c r="D720" s="297"/>
      <c r="E720" s="297"/>
      <c r="F720" s="300"/>
      <c r="G720" s="296" t="s">
        <v>335</v>
      </c>
      <c r="H720" s="297"/>
      <c r="I720" s="297"/>
      <c r="J720" s="297"/>
      <c r="K720" s="297"/>
      <c r="L720" s="297"/>
      <c r="M720" s="297"/>
      <c r="N720" s="296" t="s">
        <v>338</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9.9499999999999993"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9.9499999999999993"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9.9499999999999993"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9.9499999999999993"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9.9499999999999993"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4.95" customHeight="1" x14ac:dyDescent="0.15">
      <c r="A726" s="638" t="s">
        <v>48</v>
      </c>
      <c r="B726" s="801"/>
      <c r="C726" s="814" t="s">
        <v>53</v>
      </c>
      <c r="D726" s="836"/>
      <c r="E726" s="836"/>
      <c r="F726" s="837"/>
      <c r="G726" s="576" t="s">
        <v>767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0.1" customHeight="1" thickBot="1" x14ac:dyDescent="0.2">
      <c r="A727" s="802"/>
      <c r="B727" s="803"/>
      <c r="C727" s="746" t="s">
        <v>57</v>
      </c>
      <c r="D727" s="747"/>
      <c r="E727" s="747"/>
      <c r="F727" s="748"/>
      <c r="G727" s="574" t="s">
        <v>908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913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914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917</v>
      </c>
      <c r="B733" s="672"/>
      <c r="C733" s="672"/>
      <c r="D733" s="672"/>
      <c r="E733" s="673"/>
      <c r="F733" s="635" t="s">
        <v>916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08.75" customHeight="1" thickBot="1" x14ac:dyDescent="0.2">
      <c r="A735" s="792" t="s">
        <v>902</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 customHeight="1" x14ac:dyDescent="0.15">
      <c r="A736" s="648" t="s">
        <v>347</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 customHeight="1" x14ac:dyDescent="0.15">
      <c r="A737" s="990" t="s">
        <v>669</v>
      </c>
      <c r="B737" s="211"/>
      <c r="C737" s="211"/>
      <c r="D737" s="212"/>
      <c r="E737" s="954" t="s">
        <v>768</v>
      </c>
      <c r="F737" s="955"/>
      <c r="G737" s="955"/>
      <c r="H737" s="955"/>
      <c r="I737" s="955"/>
      <c r="J737" s="955"/>
      <c r="K737" s="955"/>
      <c r="L737" s="955"/>
      <c r="M737" s="955"/>
      <c r="N737" s="955"/>
      <c r="O737" s="955"/>
      <c r="P737" s="957"/>
      <c r="Q737" s="954" t="s">
        <v>837</v>
      </c>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 customHeight="1" x14ac:dyDescent="0.15">
      <c r="A738" s="361" t="s">
        <v>392</v>
      </c>
      <c r="B738" s="361"/>
      <c r="C738" s="361"/>
      <c r="D738" s="361"/>
      <c r="E738" s="954" t="s">
        <v>769</v>
      </c>
      <c r="F738" s="955"/>
      <c r="G738" s="955"/>
      <c r="H738" s="955"/>
      <c r="I738" s="955"/>
      <c r="J738" s="955"/>
      <c r="K738" s="955"/>
      <c r="L738" s="955"/>
      <c r="M738" s="955"/>
      <c r="N738" s="955"/>
      <c r="O738" s="955"/>
      <c r="P738" s="957"/>
      <c r="Q738" s="954" t="s">
        <v>829</v>
      </c>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 customHeight="1" x14ac:dyDescent="0.15">
      <c r="A739" s="361" t="s">
        <v>391</v>
      </c>
      <c r="B739" s="361"/>
      <c r="C739" s="361"/>
      <c r="D739" s="361"/>
      <c r="E739" s="954" t="s">
        <v>770</v>
      </c>
      <c r="F739" s="955"/>
      <c r="G739" s="955"/>
      <c r="H739" s="955"/>
      <c r="I739" s="955"/>
      <c r="J739" s="955"/>
      <c r="K739" s="955"/>
      <c r="L739" s="955"/>
      <c r="M739" s="955"/>
      <c r="N739" s="955"/>
      <c r="O739" s="955"/>
      <c r="P739" s="957"/>
      <c r="Q739" s="954" t="s">
        <v>771</v>
      </c>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 customHeight="1" x14ac:dyDescent="0.15">
      <c r="A740" s="361" t="s">
        <v>390</v>
      </c>
      <c r="B740" s="361"/>
      <c r="C740" s="361"/>
      <c r="D740" s="361"/>
      <c r="E740" s="954" t="s">
        <v>772</v>
      </c>
      <c r="F740" s="955"/>
      <c r="G740" s="955"/>
      <c r="H740" s="955"/>
      <c r="I740" s="955"/>
      <c r="J740" s="955"/>
      <c r="K740" s="955"/>
      <c r="L740" s="955"/>
      <c r="M740" s="955"/>
      <c r="N740" s="955"/>
      <c r="O740" s="955"/>
      <c r="P740" s="957"/>
      <c r="Q740" s="954" t="s">
        <v>773</v>
      </c>
      <c r="R740" s="955"/>
      <c r="S740" s="955"/>
      <c r="T740" s="955"/>
      <c r="U740" s="955"/>
      <c r="V740" s="955"/>
      <c r="W740" s="955"/>
      <c r="X740" s="955"/>
      <c r="Y740" s="955"/>
      <c r="Z740" s="955"/>
      <c r="AA740" s="955"/>
      <c r="AB740" s="957"/>
      <c r="AC740" s="954" t="s">
        <v>774</v>
      </c>
      <c r="AD740" s="955"/>
      <c r="AE740" s="955"/>
      <c r="AF740" s="955"/>
      <c r="AG740" s="955"/>
      <c r="AH740" s="955"/>
      <c r="AI740" s="955"/>
      <c r="AJ740" s="955"/>
      <c r="AK740" s="955"/>
      <c r="AL740" s="955"/>
      <c r="AM740" s="955"/>
      <c r="AN740" s="957"/>
      <c r="AO740" s="954" t="s">
        <v>775</v>
      </c>
      <c r="AP740" s="955"/>
      <c r="AQ740" s="955"/>
      <c r="AR740" s="955"/>
      <c r="AS740" s="955"/>
      <c r="AT740" s="955"/>
      <c r="AU740" s="955"/>
      <c r="AV740" s="955"/>
      <c r="AW740" s="955"/>
      <c r="AX740" s="956"/>
    </row>
    <row r="741" spans="1:51" ht="24" customHeight="1" x14ac:dyDescent="0.15">
      <c r="A741" s="361" t="s">
        <v>389</v>
      </c>
      <c r="B741" s="361"/>
      <c r="C741" s="361"/>
      <c r="D741" s="361"/>
      <c r="E741" s="954" t="s">
        <v>776</v>
      </c>
      <c r="F741" s="955"/>
      <c r="G741" s="955"/>
      <c r="H741" s="955"/>
      <c r="I741" s="955"/>
      <c r="J741" s="955"/>
      <c r="K741" s="955"/>
      <c r="L741" s="955"/>
      <c r="M741" s="955"/>
      <c r="N741" s="955"/>
      <c r="O741" s="955"/>
      <c r="P741" s="957"/>
      <c r="Q741" s="954" t="s">
        <v>777</v>
      </c>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 customHeight="1" x14ac:dyDescent="0.15">
      <c r="A742" s="361" t="s">
        <v>388</v>
      </c>
      <c r="B742" s="361"/>
      <c r="C742" s="361"/>
      <c r="D742" s="361"/>
      <c r="E742" s="954" t="s">
        <v>778</v>
      </c>
      <c r="F742" s="955"/>
      <c r="G742" s="955"/>
      <c r="H742" s="955"/>
      <c r="I742" s="955"/>
      <c r="J742" s="955"/>
      <c r="K742" s="955"/>
      <c r="L742" s="955"/>
      <c r="M742" s="955"/>
      <c r="N742" s="955"/>
      <c r="O742" s="955"/>
      <c r="P742" s="957"/>
      <c r="Q742" s="954" t="s">
        <v>779</v>
      </c>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 customHeight="1" x14ac:dyDescent="0.15">
      <c r="A743" s="361" t="s">
        <v>387</v>
      </c>
      <c r="B743" s="361"/>
      <c r="C743" s="361"/>
      <c r="D743" s="361"/>
      <c r="E743" s="954" t="s">
        <v>780</v>
      </c>
      <c r="F743" s="955"/>
      <c r="G743" s="955"/>
      <c r="H743" s="955"/>
      <c r="I743" s="955"/>
      <c r="J743" s="955"/>
      <c r="K743" s="955"/>
      <c r="L743" s="955"/>
      <c r="M743" s="955"/>
      <c r="N743" s="955"/>
      <c r="O743" s="955"/>
      <c r="P743" s="957"/>
      <c r="Q743" s="954" t="s">
        <v>781</v>
      </c>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 customHeight="1" x14ac:dyDescent="0.15">
      <c r="A744" s="361" t="s">
        <v>386</v>
      </c>
      <c r="B744" s="361"/>
      <c r="C744" s="361"/>
      <c r="D744" s="361"/>
      <c r="E744" s="954" t="s">
        <v>782</v>
      </c>
      <c r="F744" s="955"/>
      <c r="G744" s="955"/>
      <c r="H744" s="955"/>
      <c r="I744" s="955"/>
      <c r="J744" s="955"/>
      <c r="K744" s="955"/>
      <c r="L744" s="955"/>
      <c r="M744" s="955"/>
      <c r="N744" s="955"/>
      <c r="O744" s="955"/>
      <c r="P744" s="957"/>
      <c r="Q744" s="954" t="s">
        <v>783</v>
      </c>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 customHeight="1" x14ac:dyDescent="0.15">
      <c r="A745" s="361" t="s">
        <v>385</v>
      </c>
      <c r="B745" s="361"/>
      <c r="C745" s="361"/>
      <c r="D745" s="361"/>
      <c r="E745" s="991" t="s">
        <v>779</v>
      </c>
      <c r="F745" s="992"/>
      <c r="G745" s="992"/>
      <c r="H745" s="992"/>
      <c r="I745" s="992"/>
      <c r="J745" s="992"/>
      <c r="K745" s="992"/>
      <c r="L745" s="992"/>
      <c r="M745" s="992"/>
      <c r="N745" s="992"/>
      <c r="O745" s="992"/>
      <c r="P745" s="993"/>
      <c r="Q745" s="991" t="s">
        <v>784</v>
      </c>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 customHeight="1" x14ac:dyDescent="0.15">
      <c r="A746" s="361" t="s">
        <v>542</v>
      </c>
      <c r="B746" s="361"/>
      <c r="C746" s="361"/>
      <c r="D746" s="361"/>
      <c r="E746" s="960" t="s">
        <v>708</v>
      </c>
      <c r="F746" s="958"/>
      <c r="G746" s="958"/>
      <c r="H746" s="100" t="str">
        <f>IF(E746="","","-")</f>
        <v>-</v>
      </c>
      <c r="I746" s="958"/>
      <c r="J746" s="958"/>
      <c r="K746" s="100" t="str">
        <f>IF(I746="","","-")</f>
        <v/>
      </c>
      <c r="L746" s="959">
        <v>20</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 customHeight="1" x14ac:dyDescent="0.15">
      <c r="A747" s="361" t="s">
        <v>504</v>
      </c>
      <c r="B747" s="361"/>
      <c r="C747" s="361"/>
      <c r="D747" s="361"/>
      <c r="E747" s="960" t="s">
        <v>708</v>
      </c>
      <c r="F747" s="958"/>
      <c r="G747" s="958"/>
      <c r="H747" s="100" t="str">
        <f>IF(E747="","","-")</f>
        <v>-</v>
      </c>
      <c r="I747" s="958"/>
      <c r="J747" s="958"/>
      <c r="K747" s="100" t="str">
        <f>IF(I747="","","-")</f>
        <v/>
      </c>
      <c r="L747" s="959">
        <v>18</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379</v>
      </c>
      <c r="B748" s="613"/>
      <c r="C748" s="613"/>
      <c r="D748" s="613"/>
      <c r="E748" s="613"/>
      <c r="F748" s="614"/>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381</v>
      </c>
      <c r="B787" s="627"/>
      <c r="C787" s="627"/>
      <c r="D787" s="627"/>
      <c r="E787" s="627"/>
      <c r="F787" s="628"/>
      <c r="G787" s="593" t="s">
        <v>838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843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5"/>
    </row>
    <row r="788" spans="1:51" ht="24.75" customHeight="1" x14ac:dyDescent="0.15">
      <c r="A788" s="629"/>
      <c r="B788" s="630"/>
      <c r="C788" s="630"/>
      <c r="D788" s="630"/>
      <c r="E788" s="630"/>
      <c r="F788" s="631"/>
      <c r="G788" s="814"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800"/>
      <c r="AC788" s="814"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839</v>
      </c>
      <c r="H789" s="669"/>
      <c r="I789" s="669"/>
      <c r="J789" s="669"/>
      <c r="K789" s="670"/>
      <c r="L789" s="662" t="s">
        <v>841</v>
      </c>
      <c r="M789" s="663"/>
      <c r="N789" s="663"/>
      <c r="O789" s="663"/>
      <c r="P789" s="663"/>
      <c r="Q789" s="663"/>
      <c r="R789" s="663"/>
      <c r="S789" s="663"/>
      <c r="T789" s="663"/>
      <c r="U789" s="663"/>
      <c r="V789" s="663"/>
      <c r="W789" s="663"/>
      <c r="X789" s="664"/>
      <c r="Y789" s="382">
        <v>59</v>
      </c>
      <c r="Z789" s="383"/>
      <c r="AA789" s="383"/>
      <c r="AB789" s="804"/>
      <c r="AC789" s="668" t="s">
        <v>844</v>
      </c>
      <c r="AD789" s="669"/>
      <c r="AE789" s="669"/>
      <c r="AF789" s="669"/>
      <c r="AG789" s="670"/>
      <c r="AH789" s="662" t="s">
        <v>846</v>
      </c>
      <c r="AI789" s="663"/>
      <c r="AJ789" s="663"/>
      <c r="AK789" s="663"/>
      <c r="AL789" s="663"/>
      <c r="AM789" s="663"/>
      <c r="AN789" s="663"/>
      <c r="AO789" s="663"/>
      <c r="AP789" s="663"/>
      <c r="AQ789" s="663"/>
      <c r="AR789" s="663"/>
      <c r="AS789" s="663"/>
      <c r="AT789" s="664"/>
      <c r="AU789" s="382">
        <v>27</v>
      </c>
      <c r="AV789" s="383"/>
      <c r="AW789" s="383"/>
      <c r="AX789" s="384"/>
    </row>
    <row r="790" spans="1:51" ht="24.75" customHeight="1" x14ac:dyDescent="0.15">
      <c r="A790" s="629"/>
      <c r="B790" s="630"/>
      <c r="C790" s="630"/>
      <c r="D790" s="630"/>
      <c r="E790" s="630"/>
      <c r="F790" s="631"/>
      <c r="G790" s="604" t="s">
        <v>840</v>
      </c>
      <c r="H790" s="605"/>
      <c r="I790" s="605"/>
      <c r="J790" s="605"/>
      <c r="K790" s="606"/>
      <c r="L790" s="596" t="s">
        <v>842</v>
      </c>
      <c r="M790" s="597"/>
      <c r="N790" s="597"/>
      <c r="O790" s="597"/>
      <c r="P790" s="597"/>
      <c r="Q790" s="597"/>
      <c r="R790" s="597"/>
      <c r="S790" s="597"/>
      <c r="T790" s="597"/>
      <c r="U790" s="597"/>
      <c r="V790" s="597"/>
      <c r="W790" s="597"/>
      <c r="X790" s="598"/>
      <c r="Y790" s="599">
        <v>33</v>
      </c>
      <c r="Z790" s="600"/>
      <c r="AA790" s="600"/>
      <c r="AB790" s="610"/>
      <c r="AC790" s="604" t="s">
        <v>845</v>
      </c>
      <c r="AD790" s="605"/>
      <c r="AE790" s="605"/>
      <c r="AF790" s="605"/>
      <c r="AG790" s="606"/>
      <c r="AH790" s="596" t="s">
        <v>847</v>
      </c>
      <c r="AI790" s="597"/>
      <c r="AJ790" s="597"/>
      <c r="AK790" s="597"/>
      <c r="AL790" s="597"/>
      <c r="AM790" s="597"/>
      <c r="AN790" s="597"/>
      <c r="AO790" s="597"/>
      <c r="AP790" s="597"/>
      <c r="AQ790" s="597"/>
      <c r="AR790" s="597"/>
      <c r="AS790" s="597"/>
      <c r="AT790" s="598"/>
      <c r="AU790" s="599">
        <v>6</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5" t="s">
        <v>20</v>
      </c>
      <c r="H799" s="826"/>
      <c r="I799" s="826"/>
      <c r="J799" s="826"/>
      <c r="K799" s="826"/>
      <c r="L799" s="827"/>
      <c r="M799" s="828"/>
      <c r="N799" s="828"/>
      <c r="O799" s="828"/>
      <c r="P799" s="828"/>
      <c r="Q799" s="828"/>
      <c r="R799" s="828"/>
      <c r="S799" s="828"/>
      <c r="T799" s="828"/>
      <c r="U799" s="828"/>
      <c r="V799" s="828"/>
      <c r="W799" s="828"/>
      <c r="X799" s="829"/>
      <c r="Y799" s="830">
        <f>SUM(Y789:AB798)</f>
        <v>92</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33</v>
      </c>
      <c r="AV799" s="831"/>
      <c r="AW799" s="831"/>
      <c r="AX799" s="833"/>
    </row>
    <row r="800" spans="1:51" ht="24.75" customHeight="1" x14ac:dyDescent="0.15">
      <c r="A800" s="629"/>
      <c r="B800" s="630"/>
      <c r="C800" s="630"/>
      <c r="D800" s="630"/>
      <c r="E800" s="630"/>
      <c r="F800" s="631"/>
      <c r="G800" s="593" t="s">
        <v>848</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852</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5"/>
      <c r="AY800">
        <f>COUNTA($G$802,$AC$802)</f>
        <v>2</v>
      </c>
    </row>
    <row r="801" spans="1:51" ht="24.75" customHeight="1" x14ac:dyDescent="0.15">
      <c r="A801" s="629"/>
      <c r="B801" s="630"/>
      <c r="C801" s="630"/>
      <c r="D801" s="630"/>
      <c r="E801" s="630"/>
      <c r="F801" s="631"/>
      <c r="G801" s="814"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800"/>
      <c r="AC801" s="814"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850</v>
      </c>
      <c r="H802" s="669"/>
      <c r="I802" s="669"/>
      <c r="J802" s="669"/>
      <c r="K802" s="670"/>
      <c r="L802" s="662" t="s">
        <v>851</v>
      </c>
      <c r="M802" s="663"/>
      <c r="N802" s="663"/>
      <c r="O802" s="663"/>
      <c r="P802" s="663"/>
      <c r="Q802" s="663"/>
      <c r="R802" s="663"/>
      <c r="S802" s="663"/>
      <c r="T802" s="663"/>
      <c r="U802" s="663"/>
      <c r="V802" s="663"/>
      <c r="W802" s="663"/>
      <c r="X802" s="664"/>
      <c r="Y802" s="382">
        <v>3</v>
      </c>
      <c r="Z802" s="383"/>
      <c r="AA802" s="383"/>
      <c r="AB802" s="804"/>
      <c r="AC802" s="668" t="s">
        <v>853</v>
      </c>
      <c r="AD802" s="669"/>
      <c r="AE802" s="669"/>
      <c r="AF802" s="669"/>
      <c r="AG802" s="670"/>
      <c r="AH802" s="662" t="s">
        <v>895</v>
      </c>
      <c r="AI802" s="663"/>
      <c r="AJ802" s="663"/>
      <c r="AK802" s="663"/>
      <c r="AL802" s="663"/>
      <c r="AM802" s="663"/>
      <c r="AN802" s="663"/>
      <c r="AO802" s="663"/>
      <c r="AP802" s="663"/>
      <c r="AQ802" s="663"/>
      <c r="AR802" s="663"/>
      <c r="AS802" s="663"/>
      <c r="AT802" s="664"/>
      <c r="AU802" s="382">
        <v>38.4</v>
      </c>
      <c r="AV802" s="383"/>
      <c r="AW802" s="383"/>
      <c r="AX802" s="384"/>
      <c r="AY802">
        <f t="shared" ref="AY802:AY812" si="115">$AY$800</f>
        <v>2</v>
      </c>
    </row>
    <row r="803" spans="1:51" ht="24.75" customHeight="1" x14ac:dyDescent="0.15">
      <c r="A803" s="629"/>
      <c r="B803" s="630"/>
      <c r="C803" s="630"/>
      <c r="D803" s="630"/>
      <c r="E803" s="630"/>
      <c r="F803" s="631"/>
      <c r="G803" s="604" t="s">
        <v>889</v>
      </c>
      <c r="H803" s="605"/>
      <c r="I803" s="605"/>
      <c r="J803" s="605"/>
      <c r="K803" s="606"/>
      <c r="L803" s="596" t="s">
        <v>890</v>
      </c>
      <c r="M803" s="597"/>
      <c r="N803" s="597"/>
      <c r="O803" s="597"/>
      <c r="P803" s="597"/>
      <c r="Q803" s="597"/>
      <c r="R803" s="597"/>
      <c r="S803" s="597"/>
      <c r="T803" s="597"/>
      <c r="U803" s="597"/>
      <c r="V803" s="597"/>
      <c r="W803" s="597"/>
      <c r="X803" s="598"/>
      <c r="Y803" s="599">
        <v>1.1000000000000001</v>
      </c>
      <c r="Z803" s="600"/>
      <c r="AA803" s="600"/>
      <c r="AB803" s="610"/>
      <c r="AC803" s="604" t="s">
        <v>889</v>
      </c>
      <c r="AD803" s="605"/>
      <c r="AE803" s="605"/>
      <c r="AF803" s="605"/>
      <c r="AG803" s="606"/>
      <c r="AH803" s="596" t="s">
        <v>890</v>
      </c>
      <c r="AI803" s="597"/>
      <c r="AJ803" s="597"/>
      <c r="AK803" s="597"/>
      <c r="AL803" s="597"/>
      <c r="AM803" s="597"/>
      <c r="AN803" s="597"/>
      <c r="AO803" s="597"/>
      <c r="AP803" s="597"/>
      <c r="AQ803" s="597"/>
      <c r="AR803" s="597"/>
      <c r="AS803" s="597"/>
      <c r="AT803" s="598"/>
      <c r="AU803" s="599">
        <v>3.8</v>
      </c>
      <c r="AV803" s="600"/>
      <c r="AW803" s="600"/>
      <c r="AX803" s="601"/>
      <c r="AY803">
        <f t="shared" si="115"/>
        <v>2</v>
      </c>
    </row>
    <row r="804" spans="1:51" ht="24.75" customHeight="1" x14ac:dyDescent="0.15">
      <c r="A804" s="629"/>
      <c r="B804" s="630"/>
      <c r="C804" s="630"/>
      <c r="D804" s="630"/>
      <c r="E804" s="630"/>
      <c r="F804" s="631"/>
      <c r="G804" s="604" t="s">
        <v>893</v>
      </c>
      <c r="H804" s="605"/>
      <c r="I804" s="605"/>
      <c r="J804" s="605"/>
      <c r="K804" s="606"/>
      <c r="L804" s="596" t="s">
        <v>894</v>
      </c>
      <c r="M804" s="597"/>
      <c r="N804" s="597"/>
      <c r="O804" s="597"/>
      <c r="P804" s="597"/>
      <c r="Q804" s="597"/>
      <c r="R804" s="597"/>
      <c r="S804" s="597"/>
      <c r="T804" s="597"/>
      <c r="U804" s="597"/>
      <c r="V804" s="597"/>
      <c r="W804" s="597"/>
      <c r="X804" s="598"/>
      <c r="Y804" s="599">
        <v>0.3</v>
      </c>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customHeight="1" x14ac:dyDescent="0.15">
      <c r="A805" s="629"/>
      <c r="B805" s="630"/>
      <c r="C805" s="630"/>
      <c r="D805" s="630"/>
      <c r="E805" s="630"/>
      <c r="F805" s="631"/>
      <c r="G805" s="604" t="s">
        <v>891</v>
      </c>
      <c r="H805" s="605"/>
      <c r="I805" s="605"/>
      <c r="J805" s="605"/>
      <c r="K805" s="606"/>
      <c r="L805" s="596" t="s">
        <v>892</v>
      </c>
      <c r="M805" s="597"/>
      <c r="N805" s="597"/>
      <c r="O805" s="597"/>
      <c r="P805" s="597"/>
      <c r="Q805" s="597"/>
      <c r="R805" s="597"/>
      <c r="S805" s="597"/>
      <c r="T805" s="597"/>
      <c r="U805" s="597"/>
      <c r="V805" s="597"/>
      <c r="W805" s="597"/>
      <c r="X805" s="598"/>
      <c r="Y805" s="599">
        <v>0.2</v>
      </c>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5" t="s">
        <v>20</v>
      </c>
      <c r="H812" s="826"/>
      <c r="I812" s="826"/>
      <c r="J812" s="826"/>
      <c r="K812" s="826"/>
      <c r="L812" s="827"/>
      <c r="M812" s="828"/>
      <c r="N812" s="828"/>
      <c r="O812" s="828"/>
      <c r="P812" s="828"/>
      <c r="Q812" s="828"/>
      <c r="R812" s="828"/>
      <c r="S812" s="828"/>
      <c r="T812" s="828"/>
      <c r="U812" s="828"/>
      <c r="V812" s="828"/>
      <c r="W812" s="828"/>
      <c r="X812" s="829"/>
      <c r="Y812" s="830">
        <f>SUM(Y802:AB811)</f>
        <v>4.5999999999999996</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42.199999999999996</v>
      </c>
      <c r="AV812" s="831"/>
      <c r="AW812" s="831"/>
      <c r="AX812" s="833"/>
      <c r="AY812">
        <f t="shared" si="115"/>
        <v>2</v>
      </c>
    </row>
    <row r="813" spans="1:51" ht="24.75" customHeight="1" x14ac:dyDescent="0.15">
      <c r="A813" s="629"/>
      <c r="B813" s="630"/>
      <c r="C813" s="630"/>
      <c r="D813" s="630"/>
      <c r="E813" s="630"/>
      <c r="F813" s="631"/>
      <c r="G813" s="593" t="s">
        <v>854</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855</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5"/>
      <c r="AY813">
        <f>COUNTA($G$815,$AC$815)</f>
        <v>2</v>
      </c>
    </row>
    <row r="814" spans="1:51" ht="24.75" customHeight="1" x14ac:dyDescent="0.15">
      <c r="A814" s="629"/>
      <c r="B814" s="630"/>
      <c r="C814" s="630"/>
      <c r="D814" s="630"/>
      <c r="E814" s="630"/>
      <c r="F814" s="631"/>
      <c r="G814" s="814"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800"/>
      <c r="AC814" s="814"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849</v>
      </c>
      <c r="H815" s="669"/>
      <c r="I815" s="669"/>
      <c r="J815" s="669"/>
      <c r="K815" s="670"/>
      <c r="L815" s="662" t="s">
        <v>896</v>
      </c>
      <c r="M815" s="663"/>
      <c r="N815" s="663"/>
      <c r="O815" s="663"/>
      <c r="P815" s="663"/>
      <c r="Q815" s="663"/>
      <c r="R815" s="663"/>
      <c r="S815" s="663"/>
      <c r="T815" s="663"/>
      <c r="U815" s="663"/>
      <c r="V815" s="663"/>
      <c r="W815" s="663"/>
      <c r="X815" s="664"/>
      <c r="Y815" s="382">
        <v>1</v>
      </c>
      <c r="Z815" s="383"/>
      <c r="AA815" s="383"/>
      <c r="AB815" s="804"/>
      <c r="AC815" s="668" t="s">
        <v>856</v>
      </c>
      <c r="AD815" s="669"/>
      <c r="AE815" s="669"/>
      <c r="AF815" s="669"/>
      <c r="AG815" s="670"/>
      <c r="AH815" s="662" t="s">
        <v>857</v>
      </c>
      <c r="AI815" s="663"/>
      <c r="AJ815" s="663"/>
      <c r="AK815" s="663"/>
      <c r="AL815" s="663"/>
      <c r="AM815" s="663"/>
      <c r="AN815" s="663"/>
      <c r="AO815" s="663"/>
      <c r="AP815" s="663"/>
      <c r="AQ815" s="663"/>
      <c r="AR815" s="663"/>
      <c r="AS815" s="663"/>
      <c r="AT815" s="664"/>
      <c r="AU815" s="382">
        <v>1</v>
      </c>
      <c r="AV815" s="383"/>
      <c r="AW815" s="383"/>
      <c r="AX815" s="384"/>
      <c r="AY815">
        <f t="shared" ref="AY815:AY825" si="116">$AY$813</f>
        <v>2</v>
      </c>
    </row>
    <row r="816" spans="1:51" ht="24.75"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t="s">
        <v>897</v>
      </c>
      <c r="AD816" s="838"/>
      <c r="AE816" s="838"/>
      <c r="AF816" s="838"/>
      <c r="AG816" s="839"/>
      <c r="AH816" s="596" t="s">
        <v>858</v>
      </c>
      <c r="AI816" s="597"/>
      <c r="AJ816" s="597"/>
      <c r="AK816" s="597"/>
      <c r="AL816" s="597"/>
      <c r="AM816" s="597"/>
      <c r="AN816" s="597"/>
      <c r="AO816" s="597"/>
      <c r="AP816" s="597"/>
      <c r="AQ816" s="597"/>
      <c r="AR816" s="597"/>
      <c r="AS816" s="597"/>
      <c r="AT816" s="598"/>
      <c r="AU816" s="599">
        <v>1</v>
      </c>
      <c r="AV816" s="600"/>
      <c r="AW816" s="600"/>
      <c r="AX816" s="601"/>
      <c r="AY816">
        <f t="shared" si="116"/>
        <v>2</v>
      </c>
    </row>
    <row r="817" spans="1:51" ht="24.75"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t="s">
        <v>889</v>
      </c>
      <c r="AD817" s="605"/>
      <c r="AE817" s="605"/>
      <c r="AF817" s="605"/>
      <c r="AG817" s="606"/>
      <c r="AH817" s="596" t="s">
        <v>890</v>
      </c>
      <c r="AI817" s="597"/>
      <c r="AJ817" s="597"/>
      <c r="AK817" s="597"/>
      <c r="AL817" s="597"/>
      <c r="AM817" s="597"/>
      <c r="AN817" s="597"/>
      <c r="AO817" s="597"/>
      <c r="AP817" s="597"/>
      <c r="AQ817" s="597"/>
      <c r="AR817" s="597"/>
      <c r="AS817" s="597"/>
      <c r="AT817" s="598"/>
      <c r="AU817" s="599">
        <v>0.9</v>
      </c>
      <c r="AV817" s="600"/>
      <c r="AW817" s="600"/>
      <c r="AX817" s="601"/>
      <c r="AY817">
        <f t="shared" si="116"/>
        <v>2</v>
      </c>
    </row>
    <row r="818" spans="1:51" ht="24.75"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t="s">
        <v>891</v>
      </c>
      <c r="AD818" s="605"/>
      <c r="AE818" s="605"/>
      <c r="AF818" s="605"/>
      <c r="AG818" s="606"/>
      <c r="AH818" s="596" t="s">
        <v>892</v>
      </c>
      <c r="AI818" s="597"/>
      <c r="AJ818" s="597"/>
      <c r="AK818" s="597"/>
      <c r="AL818" s="597"/>
      <c r="AM818" s="597"/>
      <c r="AN818" s="597"/>
      <c r="AO818" s="597"/>
      <c r="AP818" s="597"/>
      <c r="AQ818" s="597"/>
      <c r="AR818" s="597"/>
      <c r="AS818" s="597"/>
      <c r="AT818" s="598"/>
      <c r="AU818" s="599">
        <v>0.8</v>
      </c>
      <c r="AV818" s="600"/>
      <c r="AW818" s="600"/>
      <c r="AX818" s="601"/>
      <c r="AY818">
        <f t="shared" si="116"/>
        <v>2</v>
      </c>
    </row>
    <row r="819" spans="1:51" ht="24.75"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t="s">
        <v>893</v>
      </c>
      <c r="AD819" s="605"/>
      <c r="AE819" s="605"/>
      <c r="AF819" s="605"/>
      <c r="AG819" s="606"/>
      <c r="AH819" s="596" t="s">
        <v>894</v>
      </c>
      <c r="AI819" s="597"/>
      <c r="AJ819" s="597"/>
      <c r="AK819" s="597"/>
      <c r="AL819" s="597"/>
      <c r="AM819" s="597"/>
      <c r="AN819" s="597"/>
      <c r="AO819" s="597"/>
      <c r="AP819" s="597"/>
      <c r="AQ819" s="597"/>
      <c r="AR819" s="597"/>
      <c r="AS819" s="597"/>
      <c r="AT819" s="598"/>
      <c r="AU819" s="599">
        <v>0.4</v>
      </c>
      <c r="AV819" s="600"/>
      <c r="AW819" s="600"/>
      <c r="AX819" s="601"/>
      <c r="AY819">
        <f t="shared" si="116"/>
        <v>2</v>
      </c>
    </row>
    <row r="820" spans="1:51" ht="24.75"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t="s">
        <v>898</v>
      </c>
      <c r="AD820" s="605"/>
      <c r="AE820" s="605"/>
      <c r="AF820" s="605"/>
      <c r="AG820" s="606"/>
      <c r="AH820" s="596" t="s">
        <v>899</v>
      </c>
      <c r="AI820" s="597"/>
      <c r="AJ820" s="597"/>
      <c r="AK820" s="597"/>
      <c r="AL820" s="597"/>
      <c r="AM820" s="597"/>
      <c r="AN820" s="597"/>
      <c r="AO820" s="597"/>
      <c r="AP820" s="597"/>
      <c r="AQ820" s="597"/>
      <c r="AR820" s="597"/>
      <c r="AS820" s="597"/>
      <c r="AT820" s="598"/>
      <c r="AU820" s="599">
        <v>0.3</v>
      </c>
      <c r="AV820" s="600"/>
      <c r="AW820" s="600"/>
      <c r="AX820" s="601"/>
      <c r="AY820">
        <f t="shared" si="116"/>
        <v>2</v>
      </c>
    </row>
    <row r="821" spans="1:51" ht="24.75"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thickBot="1" x14ac:dyDescent="0.2">
      <c r="A825" s="629"/>
      <c r="B825" s="630"/>
      <c r="C825" s="630"/>
      <c r="D825" s="630"/>
      <c r="E825" s="630"/>
      <c r="F825" s="631"/>
      <c r="G825" s="825" t="s">
        <v>20</v>
      </c>
      <c r="H825" s="826"/>
      <c r="I825" s="826"/>
      <c r="J825" s="826"/>
      <c r="K825" s="826"/>
      <c r="L825" s="827"/>
      <c r="M825" s="828"/>
      <c r="N825" s="828"/>
      <c r="O825" s="828"/>
      <c r="P825" s="828"/>
      <c r="Q825" s="828"/>
      <c r="R825" s="828"/>
      <c r="S825" s="828"/>
      <c r="T825" s="828"/>
      <c r="U825" s="828"/>
      <c r="V825" s="828"/>
      <c r="W825" s="828"/>
      <c r="X825" s="829"/>
      <c r="Y825" s="830">
        <f>SUM(Y815:AB824)</f>
        <v>1</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4.4000000000000004</v>
      </c>
      <c r="AV825" s="831"/>
      <c r="AW825" s="831"/>
      <c r="AX825" s="833"/>
      <c r="AY825">
        <f t="shared" si="116"/>
        <v>2</v>
      </c>
    </row>
    <row r="826" spans="1:51" ht="24.75" customHeight="1" x14ac:dyDescent="0.15">
      <c r="A826" s="629"/>
      <c r="B826" s="630"/>
      <c r="C826" s="630"/>
      <c r="D826" s="630"/>
      <c r="E826" s="630"/>
      <c r="F826" s="631"/>
      <c r="G826" s="593" t="s">
        <v>859</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5"/>
      <c r="AY826">
        <f>COUNTA($G$828,$AC$828)</f>
        <v>2</v>
      </c>
    </row>
    <row r="827" spans="1:51" ht="24.75" customHeight="1" x14ac:dyDescent="0.15">
      <c r="A827" s="629"/>
      <c r="B827" s="630"/>
      <c r="C827" s="630"/>
      <c r="D827" s="630"/>
      <c r="E827" s="630"/>
      <c r="F827" s="631"/>
      <c r="G827" s="814"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800"/>
      <c r="AC827" s="814"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2</v>
      </c>
    </row>
    <row r="828" spans="1:51" s="16" customFormat="1" ht="24.75" customHeight="1" x14ac:dyDescent="0.15">
      <c r="A828" s="629"/>
      <c r="B828" s="630"/>
      <c r="C828" s="630"/>
      <c r="D828" s="630"/>
      <c r="E828" s="630"/>
      <c r="F828" s="631"/>
      <c r="G828" s="668" t="s">
        <v>861</v>
      </c>
      <c r="H828" s="669"/>
      <c r="I828" s="669"/>
      <c r="J828" s="669"/>
      <c r="K828" s="670"/>
      <c r="L828" s="662" t="s">
        <v>862</v>
      </c>
      <c r="M828" s="663"/>
      <c r="N828" s="663"/>
      <c r="O828" s="663"/>
      <c r="P828" s="663"/>
      <c r="Q828" s="663"/>
      <c r="R828" s="663"/>
      <c r="S828" s="663"/>
      <c r="T828" s="663"/>
      <c r="U828" s="663"/>
      <c r="V828" s="663"/>
      <c r="W828" s="663"/>
      <c r="X828" s="664"/>
      <c r="Y828" s="382">
        <v>1</v>
      </c>
      <c r="Z828" s="383"/>
      <c r="AA828" s="383"/>
      <c r="AB828" s="804"/>
      <c r="AC828" s="668" t="s">
        <v>931</v>
      </c>
      <c r="AD828" s="669"/>
      <c r="AE828" s="669"/>
      <c r="AF828" s="669"/>
      <c r="AG828" s="670"/>
      <c r="AH828" s="662" t="s">
        <v>931</v>
      </c>
      <c r="AI828" s="663"/>
      <c r="AJ828" s="663"/>
      <c r="AK828" s="663"/>
      <c r="AL828" s="663"/>
      <c r="AM828" s="663"/>
      <c r="AN828" s="663"/>
      <c r="AO828" s="663"/>
      <c r="AP828" s="663"/>
      <c r="AQ828" s="663"/>
      <c r="AR828" s="663"/>
      <c r="AS828" s="663"/>
      <c r="AT828" s="664"/>
      <c r="AU828" s="382" t="s">
        <v>932</v>
      </c>
      <c r="AV828" s="383"/>
      <c r="AW828" s="383"/>
      <c r="AX828" s="384"/>
      <c r="AY828">
        <f t="shared" ref="AY828:AY838" si="117">$AY$826</f>
        <v>2</v>
      </c>
    </row>
    <row r="829" spans="1:51" ht="24.75" customHeight="1" x14ac:dyDescent="0.15">
      <c r="A829" s="629"/>
      <c r="B829" s="630"/>
      <c r="C829" s="630"/>
      <c r="D829" s="630"/>
      <c r="E829" s="630"/>
      <c r="F829" s="631"/>
      <c r="G829" s="604" t="s">
        <v>860</v>
      </c>
      <c r="H829" s="605"/>
      <c r="I829" s="605"/>
      <c r="J829" s="605"/>
      <c r="K829" s="606"/>
      <c r="L829" s="596" t="s">
        <v>863</v>
      </c>
      <c r="M829" s="597"/>
      <c r="N829" s="597"/>
      <c r="O829" s="597"/>
      <c r="P829" s="597"/>
      <c r="Q829" s="597"/>
      <c r="R829" s="597"/>
      <c r="S829" s="597"/>
      <c r="T829" s="597"/>
      <c r="U829" s="597"/>
      <c r="V829" s="597"/>
      <c r="W829" s="597"/>
      <c r="X829" s="598"/>
      <c r="Y829" s="599">
        <v>0.8</v>
      </c>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2</v>
      </c>
    </row>
    <row r="830" spans="1:51" ht="24.75" customHeight="1" x14ac:dyDescent="0.15">
      <c r="A830" s="629"/>
      <c r="B830" s="630"/>
      <c r="C830" s="630"/>
      <c r="D830" s="630"/>
      <c r="E830" s="630"/>
      <c r="F830" s="631"/>
      <c r="G830" s="604" t="s">
        <v>860</v>
      </c>
      <c r="H830" s="605"/>
      <c r="I830" s="605"/>
      <c r="J830" s="605"/>
      <c r="K830" s="606"/>
      <c r="L830" s="596" t="s">
        <v>864</v>
      </c>
      <c r="M830" s="597"/>
      <c r="N830" s="597"/>
      <c r="O830" s="597"/>
      <c r="P830" s="597"/>
      <c r="Q830" s="597"/>
      <c r="R830" s="597"/>
      <c r="S830" s="597"/>
      <c r="T830" s="597"/>
      <c r="U830" s="597"/>
      <c r="V830" s="597"/>
      <c r="W830" s="597"/>
      <c r="X830" s="598"/>
      <c r="Y830" s="599">
        <v>0.7</v>
      </c>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2</v>
      </c>
    </row>
    <row r="831" spans="1:51" ht="24.75" customHeight="1" x14ac:dyDescent="0.15">
      <c r="A831" s="629"/>
      <c r="B831" s="630"/>
      <c r="C831" s="630"/>
      <c r="D831" s="630"/>
      <c r="E831" s="630"/>
      <c r="F831" s="631"/>
      <c r="G831" s="604" t="s">
        <v>860</v>
      </c>
      <c r="H831" s="605"/>
      <c r="I831" s="605"/>
      <c r="J831" s="605"/>
      <c r="K831" s="606"/>
      <c r="L831" s="596" t="s">
        <v>865</v>
      </c>
      <c r="M831" s="597"/>
      <c r="N831" s="597"/>
      <c r="O831" s="597"/>
      <c r="P831" s="597"/>
      <c r="Q831" s="597"/>
      <c r="R831" s="597"/>
      <c r="S831" s="597"/>
      <c r="T831" s="597"/>
      <c r="U831" s="597"/>
      <c r="V831" s="597"/>
      <c r="W831" s="597"/>
      <c r="X831" s="598"/>
      <c r="Y831" s="599">
        <v>0.6</v>
      </c>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2</v>
      </c>
    </row>
    <row r="832" spans="1:51" ht="24.75" customHeight="1" x14ac:dyDescent="0.15">
      <c r="A832" s="629"/>
      <c r="B832" s="630"/>
      <c r="C832" s="630"/>
      <c r="D832" s="630"/>
      <c r="E832" s="630"/>
      <c r="F832" s="631"/>
      <c r="G832" s="604" t="s">
        <v>860</v>
      </c>
      <c r="H832" s="605"/>
      <c r="I832" s="605"/>
      <c r="J832" s="605"/>
      <c r="K832" s="606"/>
      <c r="L832" s="596" t="s">
        <v>866</v>
      </c>
      <c r="M832" s="597"/>
      <c r="N832" s="597"/>
      <c r="O832" s="597"/>
      <c r="P832" s="597"/>
      <c r="Q832" s="597"/>
      <c r="R832" s="597"/>
      <c r="S832" s="597"/>
      <c r="T832" s="597"/>
      <c r="U832" s="597"/>
      <c r="V832" s="597"/>
      <c r="W832" s="597"/>
      <c r="X832" s="598"/>
      <c r="Y832" s="599">
        <v>0.2</v>
      </c>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2</v>
      </c>
    </row>
    <row r="833" spans="1:51" ht="24.75" customHeight="1" x14ac:dyDescent="0.15">
      <c r="A833" s="629"/>
      <c r="B833" s="630"/>
      <c r="C833" s="630"/>
      <c r="D833" s="630"/>
      <c r="E833" s="630"/>
      <c r="F833" s="631"/>
      <c r="G833" s="604" t="s">
        <v>860</v>
      </c>
      <c r="H833" s="605"/>
      <c r="I833" s="605"/>
      <c r="J833" s="605"/>
      <c r="K833" s="606"/>
      <c r="L833" s="596" t="s">
        <v>867</v>
      </c>
      <c r="M833" s="597"/>
      <c r="N833" s="597"/>
      <c r="O833" s="597"/>
      <c r="P833" s="597"/>
      <c r="Q833" s="597"/>
      <c r="R833" s="597"/>
      <c r="S833" s="597"/>
      <c r="T833" s="597"/>
      <c r="U833" s="597"/>
      <c r="V833" s="597"/>
      <c r="W833" s="597"/>
      <c r="X833" s="598"/>
      <c r="Y833" s="599">
        <v>0.2</v>
      </c>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2</v>
      </c>
    </row>
    <row r="834" spans="1:51" ht="24.75"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2</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2</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2</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2</v>
      </c>
    </row>
    <row r="838" spans="1:51" ht="24.75" customHeight="1" x14ac:dyDescent="0.15">
      <c r="A838" s="629"/>
      <c r="B838" s="630"/>
      <c r="C838" s="630"/>
      <c r="D838" s="630"/>
      <c r="E838" s="630"/>
      <c r="F838" s="631"/>
      <c r="G838" s="825" t="s">
        <v>20</v>
      </c>
      <c r="H838" s="826"/>
      <c r="I838" s="826"/>
      <c r="J838" s="826"/>
      <c r="K838" s="826"/>
      <c r="L838" s="827"/>
      <c r="M838" s="828"/>
      <c r="N838" s="828"/>
      <c r="O838" s="828"/>
      <c r="P838" s="828"/>
      <c r="Q838" s="828"/>
      <c r="R838" s="828"/>
      <c r="S838" s="828"/>
      <c r="T838" s="828"/>
      <c r="U838" s="828"/>
      <c r="V838" s="828"/>
      <c r="W838" s="828"/>
      <c r="X838" s="829"/>
      <c r="Y838" s="830">
        <f>SUM(Y828:AB837)</f>
        <v>3.5000000000000004</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2</v>
      </c>
    </row>
    <row r="839" spans="1:51" ht="24.75"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339</v>
      </c>
      <c r="AM839" s="276"/>
      <c r="AN839" s="276"/>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296</v>
      </c>
      <c r="K844" s="361"/>
      <c r="L844" s="361"/>
      <c r="M844" s="361"/>
      <c r="N844" s="361"/>
      <c r="O844" s="361"/>
      <c r="P844" s="247" t="s">
        <v>244</v>
      </c>
      <c r="Q844" s="247"/>
      <c r="R844" s="247"/>
      <c r="S844" s="247"/>
      <c r="T844" s="247"/>
      <c r="U844" s="247"/>
      <c r="V844" s="247"/>
      <c r="W844" s="247"/>
      <c r="X844" s="247"/>
      <c r="Y844" s="362" t="s">
        <v>294</v>
      </c>
      <c r="Z844" s="363"/>
      <c r="AA844" s="363"/>
      <c r="AB844" s="363"/>
      <c r="AC844" s="152" t="s">
        <v>333</v>
      </c>
      <c r="AD844" s="152"/>
      <c r="AE844" s="152"/>
      <c r="AF844" s="152"/>
      <c r="AG844" s="152"/>
      <c r="AH844" s="362" t="s">
        <v>362</v>
      </c>
      <c r="AI844" s="360"/>
      <c r="AJ844" s="360"/>
      <c r="AK844" s="360"/>
      <c r="AL844" s="360" t="s">
        <v>21</v>
      </c>
      <c r="AM844" s="360"/>
      <c r="AN844" s="360"/>
      <c r="AO844" s="364"/>
      <c r="AP844" s="365" t="s">
        <v>297</v>
      </c>
      <c r="AQ844" s="365"/>
      <c r="AR844" s="365"/>
      <c r="AS844" s="365"/>
      <c r="AT844" s="365"/>
      <c r="AU844" s="365"/>
      <c r="AV844" s="365"/>
      <c r="AW844" s="365"/>
      <c r="AX844" s="365"/>
    </row>
    <row r="845" spans="1:51" ht="30" customHeight="1" x14ac:dyDescent="0.15">
      <c r="A845" s="370">
        <v>1</v>
      </c>
      <c r="B845" s="370">
        <v>1</v>
      </c>
      <c r="C845" s="358" t="s">
        <v>791</v>
      </c>
      <c r="D845" s="343"/>
      <c r="E845" s="343"/>
      <c r="F845" s="343"/>
      <c r="G845" s="343"/>
      <c r="H845" s="343"/>
      <c r="I845" s="343"/>
      <c r="J845" s="344">
        <v>2010401017243</v>
      </c>
      <c r="K845" s="345"/>
      <c r="L845" s="345"/>
      <c r="M845" s="345"/>
      <c r="N845" s="345"/>
      <c r="O845" s="345"/>
      <c r="P845" s="359" t="s">
        <v>792</v>
      </c>
      <c r="Q845" s="346"/>
      <c r="R845" s="346"/>
      <c r="S845" s="346"/>
      <c r="T845" s="346"/>
      <c r="U845" s="346"/>
      <c r="V845" s="346"/>
      <c r="W845" s="346"/>
      <c r="X845" s="346"/>
      <c r="Y845" s="347">
        <v>92</v>
      </c>
      <c r="Z845" s="348"/>
      <c r="AA845" s="348"/>
      <c r="AB845" s="349"/>
      <c r="AC845" s="350" t="s">
        <v>374</v>
      </c>
      <c r="AD845" s="351"/>
      <c r="AE845" s="351"/>
      <c r="AF845" s="351"/>
      <c r="AG845" s="351"/>
      <c r="AH845" s="366">
        <v>1</v>
      </c>
      <c r="AI845" s="367"/>
      <c r="AJ845" s="367"/>
      <c r="AK845" s="367"/>
      <c r="AL845" s="354">
        <v>100</v>
      </c>
      <c r="AM845" s="355"/>
      <c r="AN845" s="355"/>
      <c r="AO845" s="356"/>
      <c r="AP845" s="357" t="s">
        <v>918</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296</v>
      </c>
      <c r="K877" s="361"/>
      <c r="L877" s="361"/>
      <c r="M877" s="361"/>
      <c r="N877" s="361"/>
      <c r="O877" s="361"/>
      <c r="P877" s="247" t="s">
        <v>244</v>
      </c>
      <c r="Q877" s="247"/>
      <c r="R877" s="247"/>
      <c r="S877" s="247"/>
      <c r="T877" s="247"/>
      <c r="U877" s="247"/>
      <c r="V877" s="247"/>
      <c r="W877" s="247"/>
      <c r="X877" s="247"/>
      <c r="Y877" s="362" t="s">
        <v>294</v>
      </c>
      <c r="Z877" s="363"/>
      <c r="AA877" s="363"/>
      <c r="AB877" s="363"/>
      <c r="AC877" s="152" t="s">
        <v>333</v>
      </c>
      <c r="AD877" s="152"/>
      <c r="AE877" s="152"/>
      <c r="AF877" s="152"/>
      <c r="AG877" s="152"/>
      <c r="AH877" s="362" t="s">
        <v>362</v>
      </c>
      <c r="AI877" s="360"/>
      <c r="AJ877" s="360"/>
      <c r="AK877" s="360"/>
      <c r="AL877" s="360" t="s">
        <v>21</v>
      </c>
      <c r="AM877" s="360"/>
      <c r="AN877" s="360"/>
      <c r="AO877" s="364"/>
      <c r="AP877" s="365" t="s">
        <v>297</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793</v>
      </c>
      <c r="D878" s="343"/>
      <c r="E878" s="343"/>
      <c r="F878" s="343"/>
      <c r="G878" s="343"/>
      <c r="H878" s="343"/>
      <c r="I878" s="343"/>
      <c r="J878" s="344">
        <v>7010001049087</v>
      </c>
      <c r="K878" s="345"/>
      <c r="L878" s="345"/>
      <c r="M878" s="345"/>
      <c r="N878" s="345"/>
      <c r="O878" s="345"/>
      <c r="P878" s="359" t="s">
        <v>794</v>
      </c>
      <c r="Q878" s="346"/>
      <c r="R878" s="346"/>
      <c r="S878" s="346"/>
      <c r="T878" s="346"/>
      <c r="U878" s="346"/>
      <c r="V878" s="346"/>
      <c r="W878" s="346"/>
      <c r="X878" s="346"/>
      <c r="Y878" s="347">
        <v>33</v>
      </c>
      <c r="Z878" s="348"/>
      <c r="AA878" s="348"/>
      <c r="AB878" s="349"/>
      <c r="AC878" s="350" t="s">
        <v>374</v>
      </c>
      <c r="AD878" s="351"/>
      <c r="AE878" s="351"/>
      <c r="AF878" s="351"/>
      <c r="AG878" s="351"/>
      <c r="AH878" s="366" t="s">
        <v>795</v>
      </c>
      <c r="AI878" s="367"/>
      <c r="AJ878" s="367"/>
      <c r="AK878" s="367"/>
      <c r="AL878" s="354">
        <v>100</v>
      </c>
      <c r="AM878" s="355"/>
      <c r="AN878" s="355"/>
      <c r="AO878" s="356"/>
      <c r="AP878" s="357" t="s">
        <v>918</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296</v>
      </c>
      <c r="K910" s="361"/>
      <c r="L910" s="361"/>
      <c r="M910" s="361"/>
      <c r="N910" s="361"/>
      <c r="O910" s="361"/>
      <c r="P910" s="247" t="s">
        <v>244</v>
      </c>
      <c r="Q910" s="247"/>
      <c r="R910" s="247"/>
      <c r="S910" s="247"/>
      <c r="T910" s="247"/>
      <c r="U910" s="247"/>
      <c r="V910" s="247"/>
      <c r="W910" s="247"/>
      <c r="X910" s="247"/>
      <c r="Y910" s="362" t="s">
        <v>294</v>
      </c>
      <c r="Z910" s="363"/>
      <c r="AA910" s="363"/>
      <c r="AB910" s="363"/>
      <c r="AC910" s="152" t="s">
        <v>333</v>
      </c>
      <c r="AD910" s="152"/>
      <c r="AE910" s="152"/>
      <c r="AF910" s="152"/>
      <c r="AG910" s="152"/>
      <c r="AH910" s="362" t="s">
        <v>362</v>
      </c>
      <c r="AI910" s="360"/>
      <c r="AJ910" s="360"/>
      <c r="AK910" s="360"/>
      <c r="AL910" s="360" t="s">
        <v>21</v>
      </c>
      <c r="AM910" s="360"/>
      <c r="AN910" s="360"/>
      <c r="AO910" s="364"/>
      <c r="AP910" s="365" t="s">
        <v>297</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820</v>
      </c>
      <c r="D911" s="343"/>
      <c r="E911" s="343"/>
      <c r="F911" s="343"/>
      <c r="G911" s="343"/>
      <c r="H911" s="343"/>
      <c r="I911" s="343"/>
      <c r="J911" s="344">
        <v>6120001060042</v>
      </c>
      <c r="K911" s="345"/>
      <c r="L911" s="345"/>
      <c r="M911" s="345"/>
      <c r="N911" s="345"/>
      <c r="O911" s="345"/>
      <c r="P911" s="359" t="s">
        <v>796</v>
      </c>
      <c r="Q911" s="346"/>
      <c r="R911" s="346"/>
      <c r="S911" s="346"/>
      <c r="T911" s="346"/>
      <c r="U911" s="346"/>
      <c r="V911" s="346"/>
      <c r="W911" s="346"/>
      <c r="X911" s="346"/>
      <c r="Y911" s="347">
        <v>4.5999999999999996</v>
      </c>
      <c r="Z911" s="348"/>
      <c r="AA911" s="348"/>
      <c r="AB911" s="349"/>
      <c r="AC911" s="350" t="s">
        <v>367</v>
      </c>
      <c r="AD911" s="351"/>
      <c r="AE911" s="351"/>
      <c r="AF911" s="351"/>
      <c r="AG911" s="351"/>
      <c r="AH911" s="366">
        <v>1</v>
      </c>
      <c r="AI911" s="367"/>
      <c r="AJ911" s="367"/>
      <c r="AK911" s="367"/>
      <c r="AL911" s="354">
        <v>77.900000000000006</v>
      </c>
      <c r="AM911" s="355"/>
      <c r="AN911" s="355"/>
      <c r="AO911" s="356"/>
      <c r="AP911" s="357" t="s">
        <v>918</v>
      </c>
      <c r="AQ911" s="357"/>
      <c r="AR911" s="357"/>
      <c r="AS911" s="357"/>
      <c r="AT911" s="357"/>
      <c r="AU911" s="357"/>
      <c r="AV911" s="357"/>
      <c r="AW911" s="357"/>
      <c r="AX911" s="357"/>
      <c r="AY911">
        <f t="shared" si="119"/>
        <v>1</v>
      </c>
    </row>
    <row r="912" spans="1:51" ht="30" customHeight="1" x14ac:dyDescent="0.15">
      <c r="A912" s="370">
        <v>2</v>
      </c>
      <c r="B912" s="370">
        <v>1</v>
      </c>
      <c r="C912" s="358" t="s">
        <v>821</v>
      </c>
      <c r="D912" s="343"/>
      <c r="E912" s="343"/>
      <c r="F912" s="343"/>
      <c r="G912" s="343"/>
      <c r="H912" s="343"/>
      <c r="I912" s="343"/>
      <c r="J912" s="344">
        <v>7120001069487</v>
      </c>
      <c r="K912" s="345"/>
      <c r="L912" s="345"/>
      <c r="M912" s="345"/>
      <c r="N912" s="345"/>
      <c r="O912" s="345"/>
      <c r="P912" s="359" t="s">
        <v>822</v>
      </c>
      <c r="Q912" s="346"/>
      <c r="R912" s="346"/>
      <c r="S912" s="346"/>
      <c r="T912" s="346"/>
      <c r="U912" s="346"/>
      <c r="V912" s="346"/>
      <c r="W912" s="346"/>
      <c r="X912" s="346"/>
      <c r="Y912" s="347">
        <v>3.6</v>
      </c>
      <c r="Z912" s="348"/>
      <c r="AA912" s="348"/>
      <c r="AB912" s="349"/>
      <c r="AC912" s="350" t="s">
        <v>367</v>
      </c>
      <c r="AD912" s="351"/>
      <c r="AE912" s="351"/>
      <c r="AF912" s="351"/>
      <c r="AG912" s="351"/>
      <c r="AH912" s="366">
        <v>2</v>
      </c>
      <c r="AI912" s="367"/>
      <c r="AJ912" s="367"/>
      <c r="AK912" s="367"/>
      <c r="AL912" s="354">
        <v>65.099999999999994</v>
      </c>
      <c r="AM912" s="355"/>
      <c r="AN912" s="355"/>
      <c r="AO912" s="356"/>
      <c r="AP912" s="357" t="s">
        <v>918</v>
      </c>
      <c r="AQ912" s="357"/>
      <c r="AR912" s="357"/>
      <c r="AS912" s="357"/>
      <c r="AT912" s="357"/>
      <c r="AU912" s="357"/>
      <c r="AV912" s="357"/>
      <c r="AW912" s="357"/>
      <c r="AX912" s="357"/>
      <c r="AY912">
        <f>COUNTA($C$912)</f>
        <v>1</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t="e">
        <f>-AP946</f>
        <v>#VALUE!</v>
      </c>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296</v>
      </c>
      <c r="K943" s="361"/>
      <c r="L943" s="361"/>
      <c r="M943" s="361"/>
      <c r="N943" s="361"/>
      <c r="O943" s="361"/>
      <c r="P943" s="247" t="s">
        <v>244</v>
      </c>
      <c r="Q943" s="247"/>
      <c r="R943" s="247"/>
      <c r="S943" s="247"/>
      <c r="T943" s="247"/>
      <c r="U943" s="247"/>
      <c r="V943" s="247"/>
      <c r="W943" s="247"/>
      <c r="X943" s="247"/>
      <c r="Y943" s="362" t="s">
        <v>294</v>
      </c>
      <c r="Z943" s="363"/>
      <c r="AA943" s="363"/>
      <c r="AB943" s="363"/>
      <c r="AC943" s="152" t="s">
        <v>333</v>
      </c>
      <c r="AD943" s="152"/>
      <c r="AE943" s="152"/>
      <c r="AF943" s="152"/>
      <c r="AG943" s="152"/>
      <c r="AH943" s="362" t="s">
        <v>362</v>
      </c>
      <c r="AI943" s="360"/>
      <c r="AJ943" s="360"/>
      <c r="AK943" s="360"/>
      <c r="AL943" s="360" t="s">
        <v>21</v>
      </c>
      <c r="AM943" s="360"/>
      <c r="AN943" s="360"/>
      <c r="AO943" s="364"/>
      <c r="AP943" s="365" t="s">
        <v>297</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800</v>
      </c>
      <c r="D944" s="343"/>
      <c r="E944" s="343"/>
      <c r="F944" s="343"/>
      <c r="G944" s="343"/>
      <c r="H944" s="343"/>
      <c r="I944" s="343"/>
      <c r="J944" s="344">
        <v>4050001024551</v>
      </c>
      <c r="K944" s="345"/>
      <c r="L944" s="345"/>
      <c r="M944" s="345"/>
      <c r="N944" s="345"/>
      <c r="O944" s="345"/>
      <c r="P944" s="359" t="s">
        <v>868</v>
      </c>
      <c r="Q944" s="346"/>
      <c r="R944" s="346"/>
      <c r="S944" s="346"/>
      <c r="T944" s="346"/>
      <c r="U944" s="346"/>
      <c r="V944" s="346"/>
      <c r="W944" s="346"/>
      <c r="X944" s="346"/>
      <c r="Y944" s="347">
        <v>23.5</v>
      </c>
      <c r="Z944" s="348"/>
      <c r="AA944" s="348"/>
      <c r="AB944" s="349"/>
      <c r="AC944" s="350" t="s">
        <v>372</v>
      </c>
      <c r="AD944" s="351"/>
      <c r="AE944" s="351"/>
      <c r="AF944" s="351"/>
      <c r="AG944" s="351"/>
      <c r="AH944" s="366">
        <v>1</v>
      </c>
      <c r="AI944" s="367"/>
      <c r="AJ944" s="367"/>
      <c r="AK944" s="367"/>
      <c r="AL944" s="354">
        <v>90.1</v>
      </c>
      <c r="AM944" s="355"/>
      <c r="AN944" s="355"/>
      <c r="AO944" s="356"/>
      <c r="AP944" s="357" t="s">
        <v>926</v>
      </c>
      <c r="AQ944" s="357"/>
      <c r="AR944" s="357"/>
      <c r="AS944" s="357"/>
      <c r="AT944" s="357"/>
      <c r="AU944" s="357"/>
      <c r="AV944" s="357"/>
      <c r="AW944" s="357"/>
      <c r="AX944" s="357"/>
      <c r="AY944">
        <f t="shared" si="120"/>
        <v>1</v>
      </c>
    </row>
    <row r="945" spans="1:51" ht="30" customHeight="1" x14ac:dyDescent="0.15">
      <c r="A945" s="370">
        <v>2</v>
      </c>
      <c r="B945" s="370">
        <v>1</v>
      </c>
      <c r="C945" s="358" t="s">
        <v>800</v>
      </c>
      <c r="D945" s="343"/>
      <c r="E945" s="343"/>
      <c r="F945" s="343"/>
      <c r="G945" s="343"/>
      <c r="H945" s="343"/>
      <c r="I945" s="343"/>
      <c r="J945" s="344">
        <v>4050001024551</v>
      </c>
      <c r="K945" s="345"/>
      <c r="L945" s="345"/>
      <c r="M945" s="345"/>
      <c r="N945" s="345"/>
      <c r="O945" s="345"/>
      <c r="P945" s="359" t="s">
        <v>801</v>
      </c>
      <c r="Q945" s="346"/>
      <c r="R945" s="346"/>
      <c r="S945" s="346"/>
      <c r="T945" s="346"/>
      <c r="U945" s="346"/>
      <c r="V945" s="346"/>
      <c r="W945" s="346"/>
      <c r="X945" s="346"/>
      <c r="Y945" s="347">
        <v>18.7</v>
      </c>
      <c r="Z945" s="348"/>
      <c r="AA945" s="348"/>
      <c r="AB945" s="349"/>
      <c r="AC945" s="350" t="s">
        <v>372</v>
      </c>
      <c r="AD945" s="351"/>
      <c r="AE945" s="351"/>
      <c r="AF945" s="351"/>
      <c r="AG945" s="351"/>
      <c r="AH945" s="366">
        <v>1</v>
      </c>
      <c r="AI945" s="367"/>
      <c r="AJ945" s="367"/>
      <c r="AK945" s="367"/>
      <c r="AL945" s="354">
        <v>71.5</v>
      </c>
      <c r="AM945" s="355"/>
      <c r="AN945" s="355"/>
      <c r="AO945" s="356"/>
      <c r="AP945" s="357" t="s">
        <v>918</v>
      </c>
      <c r="AQ945" s="357"/>
      <c r="AR945" s="357"/>
      <c r="AS945" s="357"/>
      <c r="AT945" s="357"/>
      <c r="AU945" s="357"/>
      <c r="AV945" s="357"/>
      <c r="AW945" s="357"/>
      <c r="AX945" s="357"/>
      <c r="AY945">
        <f>COUNTA($C$945)</f>
        <v>1</v>
      </c>
    </row>
    <row r="946" spans="1:51" ht="30" customHeight="1" x14ac:dyDescent="0.15">
      <c r="A946" s="370">
        <v>3</v>
      </c>
      <c r="B946" s="370">
        <v>1</v>
      </c>
      <c r="C946" s="358" t="s">
        <v>798</v>
      </c>
      <c r="D946" s="343"/>
      <c r="E946" s="343"/>
      <c r="F946" s="343"/>
      <c r="G946" s="343"/>
      <c r="H946" s="343"/>
      <c r="I946" s="343"/>
      <c r="J946" s="344">
        <v>8010401050387</v>
      </c>
      <c r="K946" s="345"/>
      <c r="L946" s="345"/>
      <c r="M946" s="345"/>
      <c r="N946" s="345"/>
      <c r="O946" s="345"/>
      <c r="P946" s="359" t="s">
        <v>799</v>
      </c>
      <c r="Q946" s="346"/>
      <c r="R946" s="346"/>
      <c r="S946" s="346"/>
      <c r="T946" s="346"/>
      <c r="U946" s="346"/>
      <c r="V946" s="346"/>
      <c r="W946" s="346"/>
      <c r="X946" s="346"/>
      <c r="Y946" s="347">
        <v>22</v>
      </c>
      <c r="Z946" s="348"/>
      <c r="AA946" s="348"/>
      <c r="AB946" s="349"/>
      <c r="AC946" s="350" t="s">
        <v>372</v>
      </c>
      <c r="AD946" s="351"/>
      <c r="AE946" s="351"/>
      <c r="AF946" s="351"/>
      <c r="AG946" s="351"/>
      <c r="AH946" s="352">
        <v>1</v>
      </c>
      <c r="AI946" s="353"/>
      <c r="AJ946" s="353"/>
      <c r="AK946" s="353"/>
      <c r="AL946" s="354">
        <v>84.2</v>
      </c>
      <c r="AM946" s="355"/>
      <c r="AN946" s="355"/>
      <c r="AO946" s="356"/>
      <c r="AP946" s="357" t="s">
        <v>918</v>
      </c>
      <c r="AQ946" s="357"/>
      <c r="AR946" s="357"/>
      <c r="AS946" s="357"/>
      <c r="AT946" s="357"/>
      <c r="AU946" s="357"/>
      <c r="AV946" s="357"/>
      <c r="AW946" s="357"/>
      <c r="AX946" s="357"/>
      <c r="AY946">
        <f>COUNTA($C$946)</f>
        <v>1</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296</v>
      </c>
      <c r="K976" s="361"/>
      <c r="L976" s="361"/>
      <c r="M976" s="361"/>
      <c r="N976" s="361"/>
      <c r="O976" s="361"/>
      <c r="P976" s="247" t="s">
        <v>244</v>
      </c>
      <c r="Q976" s="247"/>
      <c r="R976" s="247"/>
      <c r="S976" s="247"/>
      <c r="T976" s="247"/>
      <c r="U976" s="247"/>
      <c r="V976" s="247"/>
      <c r="W976" s="247"/>
      <c r="X976" s="247"/>
      <c r="Y976" s="362" t="s">
        <v>294</v>
      </c>
      <c r="Z976" s="363"/>
      <c r="AA976" s="363"/>
      <c r="AB976" s="363"/>
      <c r="AC976" s="152" t="s">
        <v>333</v>
      </c>
      <c r="AD976" s="152"/>
      <c r="AE976" s="152"/>
      <c r="AF976" s="152"/>
      <c r="AG976" s="152"/>
      <c r="AH976" s="362" t="s">
        <v>362</v>
      </c>
      <c r="AI976" s="360"/>
      <c r="AJ976" s="360"/>
      <c r="AK976" s="360"/>
      <c r="AL976" s="360" t="s">
        <v>21</v>
      </c>
      <c r="AM976" s="360"/>
      <c r="AN976" s="360"/>
      <c r="AO976" s="364"/>
      <c r="AP976" s="365" t="s">
        <v>297</v>
      </c>
      <c r="AQ976" s="365"/>
      <c r="AR976" s="365"/>
      <c r="AS976" s="365"/>
      <c r="AT976" s="365"/>
      <c r="AU976" s="365"/>
      <c r="AV976" s="365"/>
      <c r="AW976" s="365"/>
      <c r="AX976" s="365"/>
      <c r="AY976">
        <f t="shared" ref="AY976:AY977" si="121">$AY$974</f>
        <v>1</v>
      </c>
    </row>
    <row r="977" spans="1:51" ht="50.1" customHeight="1" x14ac:dyDescent="0.15">
      <c r="A977" s="370">
        <v>1</v>
      </c>
      <c r="B977" s="370">
        <v>1</v>
      </c>
      <c r="C977" s="358" t="s">
        <v>824</v>
      </c>
      <c r="D977" s="343"/>
      <c r="E977" s="343"/>
      <c r="F977" s="343"/>
      <c r="G977" s="343"/>
      <c r="H977" s="343"/>
      <c r="I977" s="343"/>
      <c r="J977" s="344">
        <v>3010005006658</v>
      </c>
      <c r="K977" s="345"/>
      <c r="L977" s="345"/>
      <c r="M977" s="345"/>
      <c r="N977" s="345"/>
      <c r="O977" s="345"/>
      <c r="P977" s="359" t="s">
        <v>823</v>
      </c>
      <c r="Q977" s="346"/>
      <c r="R977" s="346"/>
      <c r="S977" s="346"/>
      <c r="T977" s="346"/>
      <c r="U977" s="346"/>
      <c r="V977" s="346"/>
      <c r="W977" s="346"/>
      <c r="X977" s="346"/>
      <c r="Y977" s="347">
        <v>0.6</v>
      </c>
      <c r="Z977" s="348"/>
      <c r="AA977" s="348"/>
      <c r="AB977" s="349"/>
      <c r="AC977" s="350" t="s">
        <v>374</v>
      </c>
      <c r="AD977" s="351"/>
      <c r="AE977" s="351"/>
      <c r="AF977" s="351"/>
      <c r="AG977" s="351"/>
      <c r="AH977" s="366">
        <v>1</v>
      </c>
      <c r="AI977" s="367"/>
      <c r="AJ977" s="367"/>
      <c r="AK977" s="367"/>
      <c r="AL977" s="354">
        <v>100</v>
      </c>
      <c r="AM977" s="355"/>
      <c r="AN977" s="355"/>
      <c r="AO977" s="356"/>
      <c r="AP977" s="357" t="s">
        <v>918</v>
      </c>
      <c r="AQ977" s="357"/>
      <c r="AR977" s="357"/>
      <c r="AS977" s="357"/>
      <c r="AT977" s="357"/>
      <c r="AU977" s="357"/>
      <c r="AV977" s="357"/>
      <c r="AW977" s="357"/>
      <c r="AX977" s="357"/>
      <c r="AY977">
        <f t="shared" si="121"/>
        <v>1</v>
      </c>
    </row>
    <row r="978" spans="1:51" ht="50.1" customHeight="1" x14ac:dyDescent="0.15">
      <c r="A978" s="370">
        <v>2</v>
      </c>
      <c r="B978" s="370">
        <v>1</v>
      </c>
      <c r="C978" s="358" t="s">
        <v>825</v>
      </c>
      <c r="D978" s="343"/>
      <c r="E978" s="343"/>
      <c r="F978" s="343"/>
      <c r="G978" s="343"/>
      <c r="H978" s="343"/>
      <c r="I978" s="343"/>
      <c r="J978" s="344">
        <v>3010005006658</v>
      </c>
      <c r="K978" s="345"/>
      <c r="L978" s="345"/>
      <c r="M978" s="345"/>
      <c r="N978" s="345"/>
      <c r="O978" s="345"/>
      <c r="P978" s="359" t="s">
        <v>826</v>
      </c>
      <c r="Q978" s="346"/>
      <c r="R978" s="346"/>
      <c r="S978" s="346"/>
      <c r="T978" s="346"/>
      <c r="U978" s="346"/>
      <c r="V978" s="346"/>
      <c r="W978" s="346"/>
      <c r="X978" s="346"/>
      <c r="Y978" s="347">
        <v>0.4</v>
      </c>
      <c r="Z978" s="348"/>
      <c r="AA978" s="348"/>
      <c r="AB978" s="349"/>
      <c r="AC978" s="350" t="s">
        <v>374</v>
      </c>
      <c r="AD978" s="351"/>
      <c r="AE978" s="351"/>
      <c r="AF978" s="351"/>
      <c r="AG978" s="351"/>
      <c r="AH978" s="366">
        <v>1</v>
      </c>
      <c r="AI978" s="367"/>
      <c r="AJ978" s="367"/>
      <c r="AK978" s="367"/>
      <c r="AL978" s="354">
        <v>100</v>
      </c>
      <c r="AM978" s="355"/>
      <c r="AN978" s="355"/>
      <c r="AO978" s="356"/>
      <c r="AP978" s="357" t="s">
        <v>924</v>
      </c>
      <c r="AQ978" s="357"/>
      <c r="AR978" s="357"/>
      <c r="AS978" s="357"/>
      <c r="AT978" s="357"/>
      <c r="AU978" s="357"/>
      <c r="AV978" s="357"/>
      <c r="AW978" s="357"/>
      <c r="AX978" s="357"/>
      <c r="AY978">
        <f>COUNTA($C$978)</f>
        <v>1</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58"/>
      <c r="D981" s="343"/>
      <c r="E981" s="343"/>
      <c r="F981" s="343"/>
      <c r="G981" s="343"/>
      <c r="H981" s="343"/>
      <c r="I981" s="343"/>
      <c r="J981" s="344"/>
      <c r="K981" s="345"/>
      <c r="L981" s="345"/>
      <c r="M981" s="345"/>
      <c r="N981" s="345"/>
      <c r="O981" s="345"/>
      <c r="P981" s="359"/>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58"/>
      <c r="D982" s="343"/>
      <c r="E982" s="343"/>
      <c r="F982" s="343"/>
      <c r="G982" s="343"/>
      <c r="H982" s="343"/>
      <c r="I982" s="343"/>
      <c r="J982" s="344"/>
      <c r="K982" s="345"/>
      <c r="L982" s="345"/>
      <c r="M982" s="345"/>
      <c r="N982" s="345"/>
      <c r="O982" s="345"/>
      <c r="P982" s="359"/>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58"/>
      <c r="D983" s="343"/>
      <c r="E983" s="343"/>
      <c r="F983" s="343"/>
      <c r="G983" s="343"/>
      <c r="H983" s="343"/>
      <c r="I983" s="343"/>
      <c r="J983" s="344"/>
      <c r="K983" s="345"/>
      <c r="L983" s="345"/>
      <c r="M983" s="345"/>
      <c r="N983" s="345"/>
      <c r="O983" s="345"/>
      <c r="P983" s="359"/>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58"/>
      <c r="D984" s="343"/>
      <c r="E984" s="343"/>
      <c r="F984" s="343"/>
      <c r="G984" s="343"/>
      <c r="H984" s="343"/>
      <c r="I984" s="343"/>
      <c r="J984" s="344"/>
      <c r="K984" s="345"/>
      <c r="L984" s="345"/>
      <c r="M984" s="345"/>
      <c r="N984" s="345"/>
      <c r="O984" s="345"/>
      <c r="P984" s="359"/>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58"/>
      <c r="D985" s="343"/>
      <c r="E985" s="343"/>
      <c r="F985" s="343"/>
      <c r="G985" s="343"/>
      <c r="H985" s="343"/>
      <c r="I985" s="343"/>
      <c r="J985" s="344"/>
      <c r="K985" s="345"/>
      <c r="L985" s="345"/>
      <c r="M985" s="345"/>
      <c r="N985" s="345"/>
      <c r="O985" s="345"/>
      <c r="P985" s="359"/>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58"/>
      <c r="D986" s="343"/>
      <c r="E986" s="343"/>
      <c r="F986" s="343"/>
      <c r="G986" s="343"/>
      <c r="H986" s="343"/>
      <c r="I986" s="343"/>
      <c r="J986" s="344"/>
      <c r="K986" s="345"/>
      <c r="L986" s="345"/>
      <c r="M986" s="345"/>
      <c r="N986" s="345"/>
      <c r="O986" s="345"/>
      <c r="P986" s="359"/>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58"/>
      <c r="D987" s="343"/>
      <c r="E987" s="343"/>
      <c r="F987" s="343"/>
      <c r="G987" s="343"/>
      <c r="H987" s="343"/>
      <c r="I987" s="343"/>
      <c r="J987" s="344"/>
      <c r="K987" s="345"/>
      <c r="L987" s="345"/>
      <c r="M987" s="345"/>
      <c r="N987" s="345"/>
      <c r="O987" s="345"/>
      <c r="P987" s="359"/>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58"/>
      <c r="D988" s="343"/>
      <c r="E988" s="343"/>
      <c r="F988" s="343"/>
      <c r="G988" s="343"/>
      <c r="H988" s="343"/>
      <c r="I988" s="343"/>
      <c r="J988" s="344"/>
      <c r="K988" s="345"/>
      <c r="L988" s="345"/>
      <c r="M988" s="345"/>
      <c r="N988" s="345"/>
      <c r="O988" s="345"/>
      <c r="P988" s="359"/>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58"/>
      <c r="D989" s="343"/>
      <c r="E989" s="343"/>
      <c r="F989" s="343"/>
      <c r="G989" s="343"/>
      <c r="H989" s="343"/>
      <c r="I989" s="343"/>
      <c r="J989" s="344"/>
      <c r="K989" s="345"/>
      <c r="L989" s="345"/>
      <c r="M989" s="345"/>
      <c r="N989" s="345"/>
      <c r="O989" s="345"/>
      <c r="P989" s="359"/>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58"/>
      <c r="D990" s="343"/>
      <c r="E990" s="343"/>
      <c r="F990" s="343"/>
      <c r="G990" s="343"/>
      <c r="H990" s="343"/>
      <c r="I990" s="343"/>
      <c r="J990" s="344"/>
      <c r="K990" s="345"/>
      <c r="L990" s="345"/>
      <c r="M990" s="345"/>
      <c r="N990" s="345"/>
      <c r="O990" s="345"/>
      <c r="P990" s="359"/>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58"/>
      <c r="D991" s="343"/>
      <c r="E991" s="343"/>
      <c r="F991" s="343"/>
      <c r="G991" s="343"/>
      <c r="H991" s="343"/>
      <c r="I991" s="343"/>
      <c r="J991" s="344"/>
      <c r="K991" s="345"/>
      <c r="L991" s="345"/>
      <c r="M991" s="345"/>
      <c r="N991" s="345"/>
      <c r="O991" s="345"/>
      <c r="P991" s="359"/>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58"/>
      <c r="D992" s="343"/>
      <c r="E992" s="343"/>
      <c r="F992" s="343"/>
      <c r="G992" s="343"/>
      <c r="H992" s="343"/>
      <c r="I992" s="343"/>
      <c r="J992" s="344"/>
      <c r="K992" s="345"/>
      <c r="L992" s="345"/>
      <c r="M992" s="345"/>
      <c r="N992" s="345"/>
      <c r="O992" s="345"/>
      <c r="P992" s="359"/>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58"/>
      <c r="D993" s="343"/>
      <c r="E993" s="343"/>
      <c r="F993" s="343"/>
      <c r="G993" s="343"/>
      <c r="H993" s="343"/>
      <c r="I993" s="343"/>
      <c r="J993" s="344"/>
      <c r="K993" s="345"/>
      <c r="L993" s="345"/>
      <c r="M993" s="345"/>
      <c r="N993" s="345"/>
      <c r="O993" s="345"/>
      <c r="P993" s="359"/>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58"/>
      <c r="D994" s="343"/>
      <c r="E994" s="343"/>
      <c r="F994" s="343"/>
      <c r="G994" s="343"/>
      <c r="H994" s="343"/>
      <c r="I994" s="343"/>
      <c r="J994" s="344"/>
      <c r="K994" s="345"/>
      <c r="L994" s="345"/>
      <c r="M994" s="345"/>
      <c r="N994" s="345"/>
      <c r="O994" s="345"/>
      <c r="P994" s="359"/>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296</v>
      </c>
      <c r="K1009" s="361"/>
      <c r="L1009" s="361"/>
      <c r="M1009" s="361"/>
      <c r="N1009" s="361"/>
      <c r="O1009" s="361"/>
      <c r="P1009" s="247" t="s">
        <v>244</v>
      </c>
      <c r="Q1009" s="247"/>
      <c r="R1009" s="247"/>
      <c r="S1009" s="247"/>
      <c r="T1009" s="247"/>
      <c r="U1009" s="247"/>
      <c r="V1009" s="247"/>
      <c r="W1009" s="247"/>
      <c r="X1009" s="247"/>
      <c r="Y1009" s="362" t="s">
        <v>294</v>
      </c>
      <c r="Z1009" s="363"/>
      <c r="AA1009" s="363"/>
      <c r="AB1009" s="363"/>
      <c r="AC1009" s="152" t="s">
        <v>333</v>
      </c>
      <c r="AD1009" s="152"/>
      <c r="AE1009" s="152"/>
      <c r="AF1009" s="152"/>
      <c r="AG1009" s="152"/>
      <c r="AH1009" s="362" t="s">
        <v>362</v>
      </c>
      <c r="AI1009" s="360"/>
      <c r="AJ1009" s="360"/>
      <c r="AK1009" s="360"/>
      <c r="AL1009" s="360" t="s">
        <v>21</v>
      </c>
      <c r="AM1009" s="360"/>
      <c r="AN1009" s="360"/>
      <c r="AO1009" s="364"/>
      <c r="AP1009" s="365" t="s">
        <v>297</v>
      </c>
      <c r="AQ1009" s="365"/>
      <c r="AR1009" s="365"/>
      <c r="AS1009" s="365"/>
      <c r="AT1009" s="365"/>
      <c r="AU1009" s="365"/>
      <c r="AV1009" s="365"/>
      <c r="AW1009" s="365"/>
      <c r="AX1009" s="365"/>
      <c r="AY1009">
        <f t="shared" ref="AY1009:AY1010" si="122">$AY$1007</f>
        <v>1</v>
      </c>
    </row>
    <row r="1010" spans="1:51" ht="30" customHeight="1" x14ac:dyDescent="0.15">
      <c r="A1010" s="370">
        <v>1</v>
      </c>
      <c r="B1010" s="370">
        <v>1</v>
      </c>
      <c r="C1010" s="358" t="s">
        <v>827</v>
      </c>
      <c r="D1010" s="343"/>
      <c r="E1010" s="343"/>
      <c r="F1010" s="343"/>
      <c r="G1010" s="343"/>
      <c r="H1010" s="343"/>
      <c r="I1010" s="343"/>
      <c r="J1010" s="344">
        <v>5010001008739</v>
      </c>
      <c r="K1010" s="345"/>
      <c r="L1010" s="345"/>
      <c r="M1010" s="345"/>
      <c r="N1010" s="345"/>
      <c r="O1010" s="345"/>
      <c r="P1010" s="359" t="s">
        <v>869</v>
      </c>
      <c r="Q1010" s="346"/>
      <c r="R1010" s="346"/>
      <c r="S1010" s="346"/>
      <c r="T1010" s="346"/>
      <c r="U1010" s="346"/>
      <c r="V1010" s="346"/>
      <c r="W1010" s="346"/>
      <c r="X1010" s="346"/>
      <c r="Y1010" s="347">
        <v>4.4000000000000004</v>
      </c>
      <c r="Z1010" s="348"/>
      <c r="AA1010" s="348"/>
      <c r="AB1010" s="349"/>
      <c r="AC1010" s="350" t="s">
        <v>367</v>
      </c>
      <c r="AD1010" s="351"/>
      <c r="AE1010" s="351"/>
      <c r="AF1010" s="351"/>
      <c r="AG1010" s="351"/>
      <c r="AH1010" s="366">
        <v>2</v>
      </c>
      <c r="AI1010" s="367"/>
      <c r="AJ1010" s="367"/>
      <c r="AK1010" s="367"/>
      <c r="AL1010" s="354">
        <v>100</v>
      </c>
      <c r="AM1010" s="355"/>
      <c r="AN1010" s="355"/>
      <c r="AO1010" s="356"/>
      <c r="AP1010" s="357" t="s">
        <v>918</v>
      </c>
      <c r="AQ1010" s="357"/>
      <c r="AR1010" s="357"/>
      <c r="AS1010" s="357"/>
      <c r="AT1010" s="357"/>
      <c r="AU1010" s="357"/>
      <c r="AV1010" s="357"/>
      <c r="AW1010" s="357"/>
      <c r="AX1010" s="357"/>
      <c r="AY1010">
        <f t="shared" si="122"/>
        <v>1</v>
      </c>
    </row>
    <row r="1011" spans="1:51" ht="30" customHeight="1" x14ac:dyDescent="0.15">
      <c r="A1011" s="370">
        <v>2</v>
      </c>
      <c r="B1011" s="370">
        <v>1</v>
      </c>
      <c r="C1011" s="358" t="s">
        <v>828</v>
      </c>
      <c r="D1011" s="343"/>
      <c r="E1011" s="343"/>
      <c r="F1011" s="343"/>
      <c r="G1011" s="343"/>
      <c r="H1011" s="343"/>
      <c r="I1011" s="343"/>
      <c r="J1011" s="344">
        <v>3020001073726</v>
      </c>
      <c r="K1011" s="345"/>
      <c r="L1011" s="345"/>
      <c r="M1011" s="345"/>
      <c r="N1011" s="345"/>
      <c r="O1011" s="345"/>
      <c r="P1011" s="359" t="s">
        <v>870</v>
      </c>
      <c r="Q1011" s="346"/>
      <c r="R1011" s="346"/>
      <c r="S1011" s="346"/>
      <c r="T1011" s="346"/>
      <c r="U1011" s="346"/>
      <c r="V1011" s="346"/>
      <c r="W1011" s="346"/>
      <c r="X1011" s="346"/>
      <c r="Y1011" s="347">
        <v>2.6</v>
      </c>
      <c r="Z1011" s="348"/>
      <c r="AA1011" s="348"/>
      <c r="AB1011" s="349"/>
      <c r="AC1011" s="350" t="s">
        <v>367</v>
      </c>
      <c r="AD1011" s="351"/>
      <c r="AE1011" s="351"/>
      <c r="AF1011" s="351"/>
      <c r="AG1011" s="351"/>
      <c r="AH1011" s="366">
        <v>1</v>
      </c>
      <c r="AI1011" s="367"/>
      <c r="AJ1011" s="367"/>
      <c r="AK1011" s="367"/>
      <c r="AL1011" s="354">
        <v>90</v>
      </c>
      <c r="AM1011" s="355"/>
      <c r="AN1011" s="355"/>
      <c r="AO1011" s="356"/>
      <c r="AP1011" s="357" t="s">
        <v>927</v>
      </c>
      <c r="AQ1011" s="357"/>
      <c r="AR1011" s="357"/>
      <c r="AS1011" s="357"/>
      <c r="AT1011" s="357"/>
      <c r="AU1011" s="357"/>
      <c r="AV1011" s="357"/>
      <c r="AW1011" s="357"/>
      <c r="AX1011" s="357"/>
      <c r="AY1011">
        <f>COUNTA($C$1011)</f>
        <v>1</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296</v>
      </c>
      <c r="K1042" s="361"/>
      <c r="L1042" s="361"/>
      <c r="M1042" s="361"/>
      <c r="N1042" s="361"/>
      <c r="O1042" s="361"/>
      <c r="P1042" s="247" t="s">
        <v>244</v>
      </c>
      <c r="Q1042" s="247"/>
      <c r="R1042" s="247"/>
      <c r="S1042" s="247"/>
      <c r="T1042" s="247"/>
      <c r="U1042" s="247"/>
      <c r="V1042" s="247"/>
      <c r="W1042" s="247"/>
      <c r="X1042" s="247"/>
      <c r="Y1042" s="362" t="s">
        <v>294</v>
      </c>
      <c r="Z1042" s="363"/>
      <c r="AA1042" s="363"/>
      <c r="AB1042" s="363"/>
      <c r="AC1042" s="152" t="s">
        <v>333</v>
      </c>
      <c r="AD1042" s="152"/>
      <c r="AE1042" s="152"/>
      <c r="AF1042" s="152"/>
      <c r="AG1042" s="152"/>
      <c r="AH1042" s="362" t="s">
        <v>362</v>
      </c>
      <c r="AI1042" s="360"/>
      <c r="AJ1042" s="360"/>
      <c r="AK1042" s="360"/>
      <c r="AL1042" s="360" t="s">
        <v>21</v>
      </c>
      <c r="AM1042" s="360"/>
      <c r="AN1042" s="360"/>
      <c r="AO1042" s="364"/>
      <c r="AP1042" s="365" t="s">
        <v>297</v>
      </c>
      <c r="AQ1042" s="365"/>
      <c r="AR1042" s="365"/>
      <c r="AS1042" s="365"/>
      <c r="AT1042" s="365"/>
      <c r="AU1042" s="365"/>
      <c r="AV1042" s="365"/>
      <c r="AW1042" s="365"/>
      <c r="AX1042" s="365"/>
      <c r="AY1042">
        <f t="shared" ref="AY1042:AY1043" si="123">$AY$1040</f>
        <v>1</v>
      </c>
    </row>
    <row r="1043" spans="1:51" ht="42.95" customHeight="1" x14ac:dyDescent="0.15">
      <c r="A1043" s="370">
        <v>1</v>
      </c>
      <c r="B1043" s="370">
        <v>1</v>
      </c>
      <c r="C1043" s="343" t="s">
        <v>802</v>
      </c>
      <c r="D1043" s="343"/>
      <c r="E1043" s="343"/>
      <c r="F1043" s="343"/>
      <c r="G1043" s="343"/>
      <c r="H1043" s="343"/>
      <c r="I1043" s="343"/>
      <c r="J1043" s="344">
        <v>4050005010671</v>
      </c>
      <c r="K1043" s="345"/>
      <c r="L1043" s="345"/>
      <c r="M1043" s="345"/>
      <c r="N1043" s="345"/>
      <c r="O1043" s="345"/>
      <c r="P1043" s="359" t="s">
        <v>871</v>
      </c>
      <c r="Q1043" s="346"/>
      <c r="R1043" s="346"/>
      <c r="S1043" s="346"/>
      <c r="T1043" s="346"/>
      <c r="U1043" s="346"/>
      <c r="V1043" s="346"/>
      <c r="W1043" s="346"/>
      <c r="X1043" s="346"/>
      <c r="Y1043" s="347">
        <v>1</v>
      </c>
      <c r="Z1043" s="348"/>
      <c r="AA1043" s="348"/>
      <c r="AB1043" s="349"/>
      <c r="AC1043" s="350" t="s">
        <v>373</v>
      </c>
      <c r="AD1043" s="351"/>
      <c r="AE1043" s="351"/>
      <c r="AF1043" s="351"/>
      <c r="AG1043" s="351"/>
      <c r="AH1043" s="366">
        <v>1</v>
      </c>
      <c r="AI1043" s="367"/>
      <c r="AJ1043" s="367"/>
      <c r="AK1043" s="367"/>
      <c r="AL1043" s="354">
        <v>100</v>
      </c>
      <c r="AM1043" s="355"/>
      <c r="AN1043" s="355"/>
      <c r="AO1043" s="356"/>
      <c r="AP1043" s="357" t="s">
        <v>918</v>
      </c>
      <c r="AQ1043" s="357"/>
      <c r="AR1043" s="357"/>
      <c r="AS1043" s="357"/>
      <c r="AT1043" s="357"/>
      <c r="AU1043" s="357"/>
      <c r="AV1043" s="357"/>
      <c r="AW1043" s="357"/>
      <c r="AX1043" s="357"/>
      <c r="AY1043">
        <f t="shared" si="123"/>
        <v>1</v>
      </c>
    </row>
    <row r="1044" spans="1:51" ht="42.95" customHeight="1" x14ac:dyDescent="0.15">
      <c r="A1044" s="370">
        <v>2</v>
      </c>
      <c r="B1044" s="370">
        <v>1</v>
      </c>
      <c r="C1044" s="343" t="s">
        <v>802</v>
      </c>
      <c r="D1044" s="343"/>
      <c r="E1044" s="343"/>
      <c r="F1044" s="343"/>
      <c r="G1044" s="343"/>
      <c r="H1044" s="343"/>
      <c r="I1044" s="343"/>
      <c r="J1044" s="344">
        <v>4050005010671</v>
      </c>
      <c r="K1044" s="345"/>
      <c r="L1044" s="345"/>
      <c r="M1044" s="345"/>
      <c r="N1044" s="345"/>
      <c r="O1044" s="345"/>
      <c r="P1044" s="346" t="s">
        <v>803</v>
      </c>
      <c r="Q1044" s="346"/>
      <c r="R1044" s="346"/>
      <c r="S1044" s="346"/>
      <c r="T1044" s="346"/>
      <c r="U1044" s="346"/>
      <c r="V1044" s="346"/>
      <c r="W1044" s="346"/>
      <c r="X1044" s="346"/>
      <c r="Y1044" s="347">
        <v>0.8</v>
      </c>
      <c r="Z1044" s="348"/>
      <c r="AA1044" s="348"/>
      <c r="AB1044" s="349"/>
      <c r="AC1044" s="350" t="s">
        <v>373</v>
      </c>
      <c r="AD1044" s="351"/>
      <c r="AE1044" s="351"/>
      <c r="AF1044" s="351"/>
      <c r="AG1044" s="351"/>
      <c r="AH1044" s="366">
        <v>1</v>
      </c>
      <c r="AI1044" s="367"/>
      <c r="AJ1044" s="367"/>
      <c r="AK1044" s="367"/>
      <c r="AL1044" s="354">
        <v>100</v>
      </c>
      <c r="AM1044" s="355"/>
      <c r="AN1044" s="355"/>
      <c r="AO1044" s="356"/>
      <c r="AP1044" s="357" t="s">
        <v>918</v>
      </c>
      <c r="AQ1044" s="357"/>
      <c r="AR1044" s="357"/>
      <c r="AS1044" s="357"/>
      <c r="AT1044" s="357"/>
      <c r="AU1044" s="357"/>
      <c r="AV1044" s="357"/>
      <c r="AW1044" s="357"/>
      <c r="AX1044" s="357"/>
      <c r="AY1044">
        <f>COUNTA($C$1044)</f>
        <v>1</v>
      </c>
    </row>
    <row r="1045" spans="1:51" ht="42.95" customHeight="1" x14ac:dyDescent="0.15">
      <c r="A1045" s="370">
        <v>3</v>
      </c>
      <c r="B1045" s="370">
        <v>1</v>
      </c>
      <c r="C1045" s="358" t="s">
        <v>802</v>
      </c>
      <c r="D1045" s="343"/>
      <c r="E1045" s="343"/>
      <c r="F1045" s="343"/>
      <c r="G1045" s="343"/>
      <c r="H1045" s="343"/>
      <c r="I1045" s="343"/>
      <c r="J1045" s="344">
        <v>4050005010671</v>
      </c>
      <c r="K1045" s="345"/>
      <c r="L1045" s="345"/>
      <c r="M1045" s="345"/>
      <c r="N1045" s="345"/>
      <c r="O1045" s="345"/>
      <c r="P1045" s="359" t="s">
        <v>872</v>
      </c>
      <c r="Q1045" s="346"/>
      <c r="R1045" s="346"/>
      <c r="S1045" s="346"/>
      <c r="T1045" s="346"/>
      <c r="U1045" s="346"/>
      <c r="V1045" s="346"/>
      <c r="W1045" s="346"/>
      <c r="X1045" s="346"/>
      <c r="Y1045" s="347">
        <v>0.7</v>
      </c>
      <c r="Z1045" s="348"/>
      <c r="AA1045" s="348"/>
      <c r="AB1045" s="349"/>
      <c r="AC1045" s="350" t="s">
        <v>373</v>
      </c>
      <c r="AD1045" s="351"/>
      <c r="AE1045" s="351"/>
      <c r="AF1045" s="351"/>
      <c r="AG1045" s="351"/>
      <c r="AH1045" s="352">
        <v>1</v>
      </c>
      <c r="AI1045" s="353"/>
      <c r="AJ1045" s="353"/>
      <c r="AK1045" s="353"/>
      <c r="AL1045" s="354">
        <v>100</v>
      </c>
      <c r="AM1045" s="355"/>
      <c r="AN1045" s="355"/>
      <c r="AO1045" s="356"/>
      <c r="AP1045" s="357" t="s">
        <v>918</v>
      </c>
      <c r="AQ1045" s="357"/>
      <c r="AR1045" s="357"/>
      <c r="AS1045" s="357"/>
      <c r="AT1045" s="357"/>
      <c r="AU1045" s="357"/>
      <c r="AV1045" s="357"/>
      <c r="AW1045" s="357"/>
      <c r="AX1045" s="357"/>
      <c r="AY1045">
        <f>COUNTA($C$1045)</f>
        <v>1</v>
      </c>
    </row>
    <row r="1046" spans="1:51" ht="42.95" customHeight="1" x14ac:dyDescent="0.15">
      <c r="A1046" s="370">
        <v>4</v>
      </c>
      <c r="B1046" s="370">
        <v>1</v>
      </c>
      <c r="C1046" s="358" t="s">
        <v>802</v>
      </c>
      <c r="D1046" s="343"/>
      <c r="E1046" s="343"/>
      <c r="F1046" s="343"/>
      <c r="G1046" s="343"/>
      <c r="H1046" s="343"/>
      <c r="I1046" s="343"/>
      <c r="J1046" s="344">
        <v>4050005010671</v>
      </c>
      <c r="K1046" s="345"/>
      <c r="L1046" s="345"/>
      <c r="M1046" s="345"/>
      <c r="N1046" s="345"/>
      <c r="O1046" s="345"/>
      <c r="P1046" s="359" t="s">
        <v>804</v>
      </c>
      <c r="Q1046" s="346"/>
      <c r="R1046" s="346"/>
      <c r="S1046" s="346"/>
      <c r="T1046" s="346"/>
      <c r="U1046" s="346"/>
      <c r="V1046" s="346"/>
      <c r="W1046" s="346"/>
      <c r="X1046" s="346"/>
      <c r="Y1046" s="347">
        <v>0.6</v>
      </c>
      <c r="Z1046" s="348"/>
      <c r="AA1046" s="348"/>
      <c r="AB1046" s="349"/>
      <c r="AC1046" s="350" t="s">
        <v>373</v>
      </c>
      <c r="AD1046" s="351"/>
      <c r="AE1046" s="351"/>
      <c r="AF1046" s="351"/>
      <c r="AG1046" s="351"/>
      <c r="AH1046" s="352">
        <v>1</v>
      </c>
      <c r="AI1046" s="353"/>
      <c r="AJ1046" s="353"/>
      <c r="AK1046" s="353"/>
      <c r="AL1046" s="354">
        <v>100</v>
      </c>
      <c r="AM1046" s="355"/>
      <c r="AN1046" s="355"/>
      <c r="AO1046" s="356"/>
      <c r="AP1046" s="357" t="s">
        <v>918</v>
      </c>
      <c r="AQ1046" s="357"/>
      <c r="AR1046" s="357"/>
      <c r="AS1046" s="357"/>
      <c r="AT1046" s="357"/>
      <c r="AU1046" s="357"/>
      <c r="AV1046" s="357"/>
      <c r="AW1046" s="357"/>
      <c r="AX1046" s="357"/>
      <c r="AY1046">
        <f>COUNTA($C$1046)</f>
        <v>1</v>
      </c>
    </row>
    <row r="1047" spans="1:51" ht="53.1" customHeight="1" x14ac:dyDescent="0.15">
      <c r="A1047" s="370">
        <v>5</v>
      </c>
      <c r="B1047" s="370">
        <v>1</v>
      </c>
      <c r="C1047" s="343" t="s">
        <v>802</v>
      </c>
      <c r="D1047" s="343"/>
      <c r="E1047" s="343"/>
      <c r="F1047" s="343"/>
      <c r="G1047" s="343"/>
      <c r="H1047" s="343"/>
      <c r="I1047" s="343"/>
      <c r="J1047" s="344">
        <v>4050005010671</v>
      </c>
      <c r="K1047" s="345"/>
      <c r="L1047" s="345"/>
      <c r="M1047" s="345"/>
      <c r="N1047" s="345"/>
      <c r="O1047" s="345"/>
      <c r="P1047" s="359" t="s">
        <v>873</v>
      </c>
      <c r="Q1047" s="346"/>
      <c r="R1047" s="346"/>
      <c r="S1047" s="346"/>
      <c r="T1047" s="346"/>
      <c r="U1047" s="346"/>
      <c r="V1047" s="346"/>
      <c r="W1047" s="346"/>
      <c r="X1047" s="346"/>
      <c r="Y1047" s="347">
        <v>0.2</v>
      </c>
      <c r="Z1047" s="348"/>
      <c r="AA1047" s="348"/>
      <c r="AB1047" s="349"/>
      <c r="AC1047" s="350" t="s">
        <v>373</v>
      </c>
      <c r="AD1047" s="351"/>
      <c r="AE1047" s="351"/>
      <c r="AF1047" s="351"/>
      <c r="AG1047" s="351"/>
      <c r="AH1047" s="352">
        <v>1</v>
      </c>
      <c r="AI1047" s="353"/>
      <c r="AJ1047" s="353"/>
      <c r="AK1047" s="353"/>
      <c r="AL1047" s="354">
        <v>100</v>
      </c>
      <c r="AM1047" s="355"/>
      <c r="AN1047" s="355"/>
      <c r="AO1047" s="356"/>
      <c r="AP1047" s="357" t="s">
        <v>919</v>
      </c>
      <c r="AQ1047" s="357"/>
      <c r="AR1047" s="357"/>
      <c r="AS1047" s="357"/>
      <c r="AT1047" s="357"/>
      <c r="AU1047" s="357"/>
      <c r="AV1047" s="357"/>
      <c r="AW1047" s="357"/>
      <c r="AX1047" s="357"/>
      <c r="AY1047">
        <f>COUNTA($C$1047)</f>
        <v>1</v>
      </c>
    </row>
    <row r="1048" spans="1:51" ht="53.1" customHeight="1" x14ac:dyDescent="0.15">
      <c r="A1048" s="370">
        <v>6</v>
      </c>
      <c r="B1048" s="370">
        <v>1</v>
      </c>
      <c r="C1048" s="343" t="s">
        <v>802</v>
      </c>
      <c r="D1048" s="343"/>
      <c r="E1048" s="343"/>
      <c r="F1048" s="343"/>
      <c r="G1048" s="343"/>
      <c r="H1048" s="343"/>
      <c r="I1048" s="343"/>
      <c r="J1048" s="344">
        <v>4050005010671</v>
      </c>
      <c r="K1048" s="345"/>
      <c r="L1048" s="345"/>
      <c r="M1048" s="345"/>
      <c r="N1048" s="345"/>
      <c r="O1048" s="345"/>
      <c r="P1048" s="346" t="s">
        <v>805</v>
      </c>
      <c r="Q1048" s="346"/>
      <c r="R1048" s="346"/>
      <c r="S1048" s="346"/>
      <c r="T1048" s="346"/>
      <c r="U1048" s="346"/>
      <c r="V1048" s="346"/>
      <c r="W1048" s="346"/>
      <c r="X1048" s="346"/>
      <c r="Y1048" s="347">
        <v>0.2</v>
      </c>
      <c r="Z1048" s="348"/>
      <c r="AA1048" s="348"/>
      <c r="AB1048" s="349"/>
      <c r="AC1048" s="350" t="s">
        <v>373</v>
      </c>
      <c r="AD1048" s="351"/>
      <c r="AE1048" s="351"/>
      <c r="AF1048" s="351"/>
      <c r="AG1048" s="351"/>
      <c r="AH1048" s="352">
        <v>1</v>
      </c>
      <c r="AI1048" s="353"/>
      <c r="AJ1048" s="353"/>
      <c r="AK1048" s="353"/>
      <c r="AL1048" s="354">
        <v>100</v>
      </c>
      <c r="AM1048" s="355"/>
      <c r="AN1048" s="355"/>
      <c r="AO1048" s="356"/>
      <c r="AP1048" s="357" t="s">
        <v>926</v>
      </c>
      <c r="AQ1048" s="357"/>
      <c r="AR1048" s="357"/>
      <c r="AS1048" s="357"/>
      <c r="AT1048" s="357"/>
      <c r="AU1048" s="357"/>
      <c r="AV1048" s="357"/>
      <c r="AW1048" s="357"/>
      <c r="AX1048" s="357"/>
      <c r="AY1048">
        <f>COUNTA($C$1048)</f>
        <v>1</v>
      </c>
    </row>
    <row r="1049" spans="1:51" ht="42.95" customHeight="1" x14ac:dyDescent="0.15">
      <c r="A1049" s="370">
        <v>7</v>
      </c>
      <c r="B1049" s="370">
        <v>1</v>
      </c>
      <c r="C1049" s="343" t="s">
        <v>806</v>
      </c>
      <c r="D1049" s="343"/>
      <c r="E1049" s="343"/>
      <c r="F1049" s="343"/>
      <c r="G1049" s="343"/>
      <c r="H1049" s="343"/>
      <c r="I1049" s="343"/>
      <c r="J1049" s="344">
        <v>1010401027045</v>
      </c>
      <c r="K1049" s="345"/>
      <c r="L1049" s="345"/>
      <c r="M1049" s="345"/>
      <c r="N1049" s="345"/>
      <c r="O1049" s="345"/>
      <c r="P1049" s="359" t="s">
        <v>874</v>
      </c>
      <c r="Q1049" s="346"/>
      <c r="R1049" s="346"/>
      <c r="S1049" s="346"/>
      <c r="T1049" s="346"/>
      <c r="U1049" s="346"/>
      <c r="V1049" s="346"/>
      <c r="W1049" s="346"/>
      <c r="X1049" s="346"/>
      <c r="Y1049" s="347">
        <v>1</v>
      </c>
      <c r="Z1049" s="348"/>
      <c r="AA1049" s="348"/>
      <c r="AB1049" s="349"/>
      <c r="AC1049" s="350" t="s">
        <v>373</v>
      </c>
      <c r="AD1049" s="351"/>
      <c r="AE1049" s="351"/>
      <c r="AF1049" s="351"/>
      <c r="AG1049" s="351"/>
      <c r="AH1049" s="352">
        <v>1</v>
      </c>
      <c r="AI1049" s="353"/>
      <c r="AJ1049" s="353"/>
      <c r="AK1049" s="353"/>
      <c r="AL1049" s="354">
        <v>100</v>
      </c>
      <c r="AM1049" s="355"/>
      <c r="AN1049" s="355"/>
      <c r="AO1049" s="356"/>
      <c r="AP1049" s="357" t="s">
        <v>918</v>
      </c>
      <c r="AQ1049" s="357"/>
      <c r="AR1049" s="357"/>
      <c r="AS1049" s="357"/>
      <c r="AT1049" s="357"/>
      <c r="AU1049" s="357"/>
      <c r="AV1049" s="357"/>
      <c r="AW1049" s="357"/>
      <c r="AX1049" s="357"/>
      <c r="AY1049">
        <f>COUNTA($C$1049)</f>
        <v>1</v>
      </c>
    </row>
    <row r="1050" spans="1:51" ht="42.95" customHeight="1" x14ac:dyDescent="0.15">
      <c r="A1050" s="370">
        <v>8</v>
      </c>
      <c r="B1050" s="370">
        <v>1</v>
      </c>
      <c r="C1050" s="343" t="s">
        <v>806</v>
      </c>
      <c r="D1050" s="343"/>
      <c r="E1050" s="343"/>
      <c r="F1050" s="343"/>
      <c r="G1050" s="343"/>
      <c r="H1050" s="343"/>
      <c r="I1050" s="343"/>
      <c r="J1050" s="344">
        <v>1010401027045</v>
      </c>
      <c r="K1050" s="345"/>
      <c r="L1050" s="345"/>
      <c r="M1050" s="345"/>
      <c r="N1050" s="345"/>
      <c r="O1050" s="345"/>
      <c r="P1050" s="359" t="s">
        <v>883</v>
      </c>
      <c r="Q1050" s="346"/>
      <c r="R1050" s="346"/>
      <c r="S1050" s="346"/>
      <c r="T1050" s="346"/>
      <c r="U1050" s="346"/>
      <c r="V1050" s="346"/>
      <c r="W1050" s="346"/>
      <c r="X1050" s="346"/>
      <c r="Y1050" s="347">
        <v>1</v>
      </c>
      <c r="Z1050" s="348"/>
      <c r="AA1050" s="348"/>
      <c r="AB1050" s="349"/>
      <c r="AC1050" s="350" t="s">
        <v>373</v>
      </c>
      <c r="AD1050" s="351"/>
      <c r="AE1050" s="351"/>
      <c r="AF1050" s="351"/>
      <c r="AG1050" s="351"/>
      <c r="AH1050" s="352">
        <v>1</v>
      </c>
      <c r="AI1050" s="353"/>
      <c r="AJ1050" s="353"/>
      <c r="AK1050" s="353"/>
      <c r="AL1050" s="354">
        <v>100</v>
      </c>
      <c r="AM1050" s="355"/>
      <c r="AN1050" s="355"/>
      <c r="AO1050" s="356"/>
      <c r="AP1050" s="357" t="s">
        <v>918</v>
      </c>
      <c r="AQ1050" s="357"/>
      <c r="AR1050" s="357"/>
      <c r="AS1050" s="357"/>
      <c r="AT1050" s="357"/>
      <c r="AU1050" s="357"/>
      <c r="AV1050" s="357"/>
      <c r="AW1050" s="357"/>
      <c r="AX1050" s="357"/>
      <c r="AY1050">
        <f>COUNTA($C$1050)</f>
        <v>1</v>
      </c>
    </row>
    <row r="1051" spans="1:51" ht="42.95" customHeight="1" x14ac:dyDescent="0.15">
      <c r="A1051" s="370">
        <v>9</v>
      </c>
      <c r="B1051" s="370">
        <v>1</v>
      </c>
      <c r="C1051" s="343" t="s">
        <v>806</v>
      </c>
      <c r="D1051" s="343"/>
      <c r="E1051" s="343"/>
      <c r="F1051" s="343"/>
      <c r="G1051" s="343"/>
      <c r="H1051" s="343"/>
      <c r="I1051" s="343"/>
      <c r="J1051" s="344">
        <v>1010401027045</v>
      </c>
      <c r="K1051" s="345"/>
      <c r="L1051" s="345"/>
      <c r="M1051" s="345"/>
      <c r="N1051" s="345"/>
      <c r="O1051" s="345"/>
      <c r="P1051" s="359" t="s">
        <v>875</v>
      </c>
      <c r="Q1051" s="346"/>
      <c r="R1051" s="346"/>
      <c r="S1051" s="346"/>
      <c r="T1051" s="346"/>
      <c r="U1051" s="346"/>
      <c r="V1051" s="346"/>
      <c r="W1051" s="346"/>
      <c r="X1051" s="346"/>
      <c r="Y1051" s="347">
        <v>0.9</v>
      </c>
      <c r="Z1051" s="348"/>
      <c r="AA1051" s="348"/>
      <c r="AB1051" s="349"/>
      <c r="AC1051" s="350" t="s">
        <v>373</v>
      </c>
      <c r="AD1051" s="351"/>
      <c r="AE1051" s="351"/>
      <c r="AF1051" s="351"/>
      <c r="AG1051" s="351"/>
      <c r="AH1051" s="352">
        <v>1</v>
      </c>
      <c r="AI1051" s="353"/>
      <c r="AJ1051" s="353"/>
      <c r="AK1051" s="353"/>
      <c r="AL1051" s="354">
        <v>100</v>
      </c>
      <c r="AM1051" s="355"/>
      <c r="AN1051" s="355"/>
      <c r="AO1051" s="356"/>
      <c r="AP1051" s="357" t="s">
        <v>928</v>
      </c>
      <c r="AQ1051" s="357"/>
      <c r="AR1051" s="357"/>
      <c r="AS1051" s="357"/>
      <c r="AT1051" s="357"/>
      <c r="AU1051" s="357"/>
      <c r="AV1051" s="357"/>
      <c r="AW1051" s="357"/>
      <c r="AX1051" s="357"/>
      <c r="AY1051">
        <f>COUNTA($C$1051)</f>
        <v>1</v>
      </c>
    </row>
    <row r="1052" spans="1:51" ht="42.95" customHeight="1" x14ac:dyDescent="0.15">
      <c r="A1052" s="370">
        <v>10</v>
      </c>
      <c r="B1052" s="370">
        <v>1</v>
      </c>
      <c r="C1052" s="343" t="s">
        <v>806</v>
      </c>
      <c r="D1052" s="343"/>
      <c r="E1052" s="343"/>
      <c r="F1052" s="343"/>
      <c r="G1052" s="343"/>
      <c r="H1052" s="343"/>
      <c r="I1052" s="343"/>
      <c r="J1052" s="344">
        <v>1010401027045</v>
      </c>
      <c r="K1052" s="345"/>
      <c r="L1052" s="345"/>
      <c r="M1052" s="345"/>
      <c r="N1052" s="345"/>
      <c r="O1052" s="345"/>
      <c r="P1052" s="346" t="s">
        <v>807</v>
      </c>
      <c r="Q1052" s="346"/>
      <c r="R1052" s="346"/>
      <c r="S1052" s="346"/>
      <c r="T1052" s="346"/>
      <c r="U1052" s="346"/>
      <c r="V1052" s="346"/>
      <c r="W1052" s="346"/>
      <c r="X1052" s="346"/>
      <c r="Y1052" s="347">
        <v>0.6</v>
      </c>
      <c r="Z1052" s="348"/>
      <c r="AA1052" s="348"/>
      <c r="AB1052" s="349"/>
      <c r="AC1052" s="350" t="s">
        <v>373</v>
      </c>
      <c r="AD1052" s="351"/>
      <c r="AE1052" s="351"/>
      <c r="AF1052" s="351"/>
      <c r="AG1052" s="351"/>
      <c r="AH1052" s="352">
        <v>1</v>
      </c>
      <c r="AI1052" s="353"/>
      <c r="AJ1052" s="353"/>
      <c r="AK1052" s="353"/>
      <c r="AL1052" s="354">
        <v>100</v>
      </c>
      <c r="AM1052" s="355"/>
      <c r="AN1052" s="355"/>
      <c r="AO1052" s="356"/>
      <c r="AP1052" s="357" t="s">
        <v>929</v>
      </c>
      <c r="AQ1052" s="357"/>
      <c r="AR1052" s="357"/>
      <c r="AS1052" s="357"/>
      <c r="AT1052" s="357"/>
      <c r="AU1052" s="357"/>
      <c r="AV1052" s="357"/>
      <c r="AW1052" s="357"/>
      <c r="AX1052" s="357"/>
      <c r="AY1052">
        <f>COUNTA($C$1052)</f>
        <v>1</v>
      </c>
    </row>
    <row r="1053" spans="1:51" ht="42.95" customHeight="1" x14ac:dyDescent="0.15">
      <c r="A1053" s="370">
        <v>11</v>
      </c>
      <c r="B1053" s="370">
        <v>1</v>
      </c>
      <c r="C1053" s="343" t="s">
        <v>797</v>
      </c>
      <c r="D1053" s="343"/>
      <c r="E1053" s="343"/>
      <c r="F1053" s="343"/>
      <c r="G1053" s="343"/>
      <c r="H1053" s="343"/>
      <c r="I1053" s="343"/>
      <c r="J1053" s="344">
        <v>3020001073726</v>
      </c>
      <c r="K1053" s="345"/>
      <c r="L1053" s="345"/>
      <c r="M1053" s="345"/>
      <c r="N1053" s="345"/>
      <c r="O1053" s="345"/>
      <c r="P1053" s="359" t="s">
        <v>876</v>
      </c>
      <c r="Q1053" s="346"/>
      <c r="R1053" s="346"/>
      <c r="S1053" s="346"/>
      <c r="T1053" s="346"/>
      <c r="U1053" s="346"/>
      <c r="V1053" s="346"/>
      <c r="W1053" s="346"/>
      <c r="X1053" s="346"/>
      <c r="Y1053" s="347">
        <v>0.9</v>
      </c>
      <c r="Z1053" s="348"/>
      <c r="AA1053" s="348"/>
      <c r="AB1053" s="349"/>
      <c r="AC1053" s="350" t="s">
        <v>373</v>
      </c>
      <c r="AD1053" s="351"/>
      <c r="AE1053" s="351"/>
      <c r="AF1053" s="351"/>
      <c r="AG1053" s="351"/>
      <c r="AH1053" s="352">
        <v>1</v>
      </c>
      <c r="AI1053" s="353"/>
      <c r="AJ1053" s="353"/>
      <c r="AK1053" s="353"/>
      <c r="AL1053" s="354">
        <v>100</v>
      </c>
      <c r="AM1053" s="355"/>
      <c r="AN1053" s="355"/>
      <c r="AO1053" s="356"/>
      <c r="AP1053" s="357" t="s">
        <v>918</v>
      </c>
      <c r="AQ1053" s="357"/>
      <c r="AR1053" s="357"/>
      <c r="AS1053" s="357"/>
      <c r="AT1053" s="357"/>
      <c r="AU1053" s="357"/>
      <c r="AV1053" s="357"/>
      <c r="AW1053" s="357"/>
      <c r="AX1053" s="357"/>
      <c r="AY1053">
        <f>COUNTA($C$1053)</f>
        <v>1</v>
      </c>
    </row>
    <row r="1054" spans="1:51" ht="42.95" customHeight="1" x14ac:dyDescent="0.15">
      <c r="A1054" s="370">
        <v>12</v>
      </c>
      <c r="B1054" s="370">
        <v>1</v>
      </c>
      <c r="C1054" s="343" t="s">
        <v>797</v>
      </c>
      <c r="D1054" s="343"/>
      <c r="E1054" s="343"/>
      <c r="F1054" s="343"/>
      <c r="G1054" s="343"/>
      <c r="H1054" s="343"/>
      <c r="I1054" s="343"/>
      <c r="J1054" s="344">
        <v>3020001073726</v>
      </c>
      <c r="K1054" s="345"/>
      <c r="L1054" s="345"/>
      <c r="M1054" s="345"/>
      <c r="N1054" s="345"/>
      <c r="O1054" s="345"/>
      <c r="P1054" s="346" t="s">
        <v>819</v>
      </c>
      <c r="Q1054" s="346"/>
      <c r="R1054" s="346"/>
      <c r="S1054" s="346"/>
      <c r="T1054" s="346"/>
      <c r="U1054" s="346"/>
      <c r="V1054" s="346"/>
      <c r="W1054" s="346"/>
      <c r="X1054" s="346"/>
      <c r="Y1054" s="347">
        <v>0.7</v>
      </c>
      <c r="Z1054" s="348"/>
      <c r="AA1054" s="348"/>
      <c r="AB1054" s="349"/>
      <c r="AC1054" s="350" t="s">
        <v>373</v>
      </c>
      <c r="AD1054" s="351"/>
      <c r="AE1054" s="351"/>
      <c r="AF1054" s="351"/>
      <c r="AG1054" s="351"/>
      <c r="AH1054" s="352">
        <v>1</v>
      </c>
      <c r="AI1054" s="353"/>
      <c r="AJ1054" s="353"/>
      <c r="AK1054" s="353"/>
      <c r="AL1054" s="354">
        <v>100</v>
      </c>
      <c r="AM1054" s="355"/>
      <c r="AN1054" s="355"/>
      <c r="AO1054" s="356"/>
      <c r="AP1054" s="357" t="s">
        <v>928</v>
      </c>
      <c r="AQ1054" s="357"/>
      <c r="AR1054" s="357"/>
      <c r="AS1054" s="357"/>
      <c r="AT1054" s="357"/>
      <c r="AU1054" s="357"/>
      <c r="AV1054" s="357"/>
      <c r="AW1054" s="357"/>
      <c r="AX1054" s="357"/>
      <c r="AY1054">
        <f>COUNTA($C$1054)</f>
        <v>1</v>
      </c>
    </row>
    <row r="1055" spans="1:51" ht="42.95" customHeight="1" x14ac:dyDescent="0.15">
      <c r="A1055" s="370">
        <v>13</v>
      </c>
      <c r="B1055" s="370">
        <v>1</v>
      </c>
      <c r="C1055" s="343" t="s">
        <v>797</v>
      </c>
      <c r="D1055" s="343"/>
      <c r="E1055" s="343"/>
      <c r="F1055" s="343"/>
      <c r="G1055" s="343"/>
      <c r="H1055" s="343"/>
      <c r="I1055" s="343"/>
      <c r="J1055" s="344">
        <v>3020001073726</v>
      </c>
      <c r="K1055" s="345"/>
      <c r="L1055" s="345"/>
      <c r="M1055" s="345"/>
      <c r="N1055" s="345"/>
      <c r="O1055" s="345"/>
      <c r="P1055" s="346" t="s">
        <v>819</v>
      </c>
      <c r="Q1055" s="346"/>
      <c r="R1055" s="346"/>
      <c r="S1055" s="346"/>
      <c r="T1055" s="346"/>
      <c r="U1055" s="346"/>
      <c r="V1055" s="346"/>
      <c r="W1055" s="346"/>
      <c r="X1055" s="346"/>
      <c r="Y1055" s="347">
        <v>0.7</v>
      </c>
      <c r="Z1055" s="348"/>
      <c r="AA1055" s="348"/>
      <c r="AB1055" s="349"/>
      <c r="AC1055" s="350" t="s">
        <v>373</v>
      </c>
      <c r="AD1055" s="351"/>
      <c r="AE1055" s="351"/>
      <c r="AF1055" s="351"/>
      <c r="AG1055" s="351"/>
      <c r="AH1055" s="352">
        <v>1</v>
      </c>
      <c r="AI1055" s="353"/>
      <c r="AJ1055" s="353"/>
      <c r="AK1055" s="353"/>
      <c r="AL1055" s="354">
        <v>100</v>
      </c>
      <c r="AM1055" s="355"/>
      <c r="AN1055" s="355"/>
      <c r="AO1055" s="356"/>
      <c r="AP1055" s="357" t="s">
        <v>918</v>
      </c>
      <c r="AQ1055" s="357"/>
      <c r="AR1055" s="357"/>
      <c r="AS1055" s="357"/>
      <c r="AT1055" s="357"/>
      <c r="AU1055" s="357"/>
      <c r="AV1055" s="357"/>
      <c r="AW1055" s="357"/>
      <c r="AX1055" s="357"/>
      <c r="AY1055">
        <f>COUNTA($C$1055)</f>
        <v>1</v>
      </c>
    </row>
    <row r="1056" spans="1:51" ht="42.95" customHeight="1" x14ac:dyDescent="0.15">
      <c r="A1056" s="370">
        <v>14</v>
      </c>
      <c r="B1056" s="370">
        <v>1</v>
      </c>
      <c r="C1056" s="343" t="s">
        <v>797</v>
      </c>
      <c r="D1056" s="343"/>
      <c r="E1056" s="343"/>
      <c r="F1056" s="343"/>
      <c r="G1056" s="343"/>
      <c r="H1056" s="343"/>
      <c r="I1056" s="343"/>
      <c r="J1056" s="344">
        <v>3020001073726</v>
      </c>
      <c r="K1056" s="345"/>
      <c r="L1056" s="345"/>
      <c r="M1056" s="345"/>
      <c r="N1056" s="345"/>
      <c r="O1056" s="345"/>
      <c r="P1056" s="359" t="s">
        <v>877</v>
      </c>
      <c r="Q1056" s="346"/>
      <c r="R1056" s="346"/>
      <c r="S1056" s="346"/>
      <c r="T1056" s="346"/>
      <c r="U1056" s="346"/>
      <c r="V1056" s="346"/>
      <c r="W1056" s="346"/>
      <c r="X1056" s="346"/>
      <c r="Y1056" s="347">
        <v>0.7</v>
      </c>
      <c r="Z1056" s="348"/>
      <c r="AA1056" s="348"/>
      <c r="AB1056" s="349"/>
      <c r="AC1056" s="350" t="s">
        <v>373</v>
      </c>
      <c r="AD1056" s="351"/>
      <c r="AE1056" s="351"/>
      <c r="AF1056" s="351"/>
      <c r="AG1056" s="351"/>
      <c r="AH1056" s="352">
        <v>1</v>
      </c>
      <c r="AI1056" s="353"/>
      <c r="AJ1056" s="353"/>
      <c r="AK1056" s="353"/>
      <c r="AL1056" s="354">
        <v>100</v>
      </c>
      <c r="AM1056" s="355"/>
      <c r="AN1056" s="355"/>
      <c r="AO1056" s="356"/>
      <c r="AP1056" s="357" t="s">
        <v>926</v>
      </c>
      <c r="AQ1056" s="357"/>
      <c r="AR1056" s="357"/>
      <c r="AS1056" s="357"/>
      <c r="AT1056" s="357"/>
      <c r="AU1056" s="357"/>
      <c r="AV1056" s="357"/>
      <c r="AW1056" s="357"/>
      <c r="AX1056" s="357"/>
      <c r="AY1056">
        <f>COUNTA($C$1056)</f>
        <v>1</v>
      </c>
    </row>
    <row r="1057" spans="1:51" ht="42.95" customHeight="1" x14ac:dyDescent="0.15">
      <c r="A1057" s="370">
        <v>15</v>
      </c>
      <c r="B1057" s="370">
        <v>1</v>
      </c>
      <c r="C1057" s="343" t="s">
        <v>797</v>
      </c>
      <c r="D1057" s="343"/>
      <c r="E1057" s="343"/>
      <c r="F1057" s="343"/>
      <c r="G1057" s="343"/>
      <c r="H1057" s="343"/>
      <c r="I1057" s="343"/>
      <c r="J1057" s="344">
        <v>3020001073726</v>
      </c>
      <c r="K1057" s="345"/>
      <c r="L1057" s="345"/>
      <c r="M1057" s="345"/>
      <c r="N1057" s="345"/>
      <c r="O1057" s="345"/>
      <c r="P1057" s="359" t="s">
        <v>878</v>
      </c>
      <c r="Q1057" s="346"/>
      <c r="R1057" s="346"/>
      <c r="S1057" s="346"/>
      <c r="T1057" s="346"/>
      <c r="U1057" s="346"/>
      <c r="V1057" s="346"/>
      <c r="W1057" s="346"/>
      <c r="X1057" s="346"/>
      <c r="Y1057" s="347">
        <v>0.3</v>
      </c>
      <c r="Z1057" s="348"/>
      <c r="AA1057" s="348"/>
      <c r="AB1057" s="349"/>
      <c r="AC1057" s="350" t="s">
        <v>373</v>
      </c>
      <c r="AD1057" s="351"/>
      <c r="AE1057" s="351"/>
      <c r="AF1057" s="351"/>
      <c r="AG1057" s="351"/>
      <c r="AH1057" s="352">
        <v>2</v>
      </c>
      <c r="AI1057" s="353"/>
      <c r="AJ1057" s="353"/>
      <c r="AK1057" s="353"/>
      <c r="AL1057" s="354">
        <v>100</v>
      </c>
      <c r="AM1057" s="355"/>
      <c r="AN1057" s="355"/>
      <c r="AO1057" s="356"/>
      <c r="AP1057" s="357" t="s">
        <v>918</v>
      </c>
      <c r="AQ1057" s="357"/>
      <c r="AR1057" s="357"/>
      <c r="AS1057" s="357"/>
      <c r="AT1057" s="357"/>
      <c r="AU1057" s="357"/>
      <c r="AV1057" s="357"/>
      <c r="AW1057" s="357"/>
      <c r="AX1057" s="357"/>
      <c r="AY1057">
        <f>COUNTA($C$1057)</f>
        <v>1</v>
      </c>
    </row>
    <row r="1058" spans="1:51" ht="42.95" customHeight="1" x14ac:dyDescent="0.15">
      <c r="A1058" s="370">
        <v>16</v>
      </c>
      <c r="B1058" s="370">
        <v>1</v>
      </c>
      <c r="C1058" s="343" t="s">
        <v>808</v>
      </c>
      <c r="D1058" s="343"/>
      <c r="E1058" s="343"/>
      <c r="F1058" s="343"/>
      <c r="G1058" s="343"/>
      <c r="H1058" s="343"/>
      <c r="I1058" s="343"/>
      <c r="J1058" s="344">
        <v>2010001050792</v>
      </c>
      <c r="K1058" s="345"/>
      <c r="L1058" s="345"/>
      <c r="M1058" s="345"/>
      <c r="N1058" s="345"/>
      <c r="O1058" s="345"/>
      <c r="P1058" s="346" t="s">
        <v>809</v>
      </c>
      <c r="Q1058" s="346"/>
      <c r="R1058" s="346"/>
      <c r="S1058" s="346"/>
      <c r="T1058" s="346"/>
      <c r="U1058" s="346"/>
      <c r="V1058" s="346"/>
      <c r="W1058" s="346"/>
      <c r="X1058" s="346"/>
      <c r="Y1058" s="347">
        <v>0.8</v>
      </c>
      <c r="Z1058" s="348"/>
      <c r="AA1058" s="348"/>
      <c r="AB1058" s="349"/>
      <c r="AC1058" s="350" t="s">
        <v>373</v>
      </c>
      <c r="AD1058" s="351"/>
      <c r="AE1058" s="351"/>
      <c r="AF1058" s="351"/>
      <c r="AG1058" s="351"/>
      <c r="AH1058" s="352">
        <v>2</v>
      </c>
      <c r="AI1058" s="353"/>
      <c r="AJ1058" s="353"/>
      <c r="AK1058" s="353"/>
      <c r="AL1058" s="354">
        <v>100</v>
      </c>
      <c r="AM1058" s="355"/>
      <c r="AN1058" s="355"/>
      <c r="AO1058" s="356"/>
      <c r="AP1058" s="357" t="s">
        <v>918</v>
      </c>
      <c r="AQ1058" s="357"/>
      <c r="AR1058" s="357"/>
      <c r="AS1058" s="357"/>
      <c r="AT1058" s="357"/>
      <c r="AU1058" s="357"/>
      <c r="AV1058" s="357"/>
      <c r="AW1058" s="357"/>
      <c r="AX1058" s="357"/>
      <c r="AY1058">
        <f>COUNTA($C$1058)</f>
        <v>1</v>
      </c>
    </row>
    <row r="1059" spans="1:51" s="16" customFormat="1" ht="42.95" customHeight="1" x14ac:dyDescent="0.15">
      <c r="A1059" s="370">
        <v>17</v>
      </c>
      <c r="B1059" s="370">
        <v>1</v>
      </c>
      <c r="C1059" s="343" t="s">
        <v>808</v>
      </c>
      <c r="D1059" s="343"/>
      <c r="E1059" s="343"/>
      <c r="F1059" s="343"/>
      <c r="G1059" s="343"/>
      <c r="H1059" s="343"/>
      <c r="I1059" s="343"/>
      <c r="J1059" s="344">
        <v>2010001050792</v>
      </c>
      <c r="K1059" s="345"/>
      <c r="L1059" s="345"/>
      <c r="M1059" s="345"/>
      <c r="N1059" s="345"/>
      <c r="O1059" s="345"/>
      <c r="P1059" s="346" t="s">
        <v>810</v>
      </c>
      <c r="Q1059" s="346"/>
      <c r="R1059" s="346"/>
      <c r="S1059" s="346"/>
      <c r="T1059" s="346"/>
      <c r="U1059" s="346"/>
      <c r="V1059" s="346"/>
      <c r="W1059" s="346"/>
      <c r="X1059" s="346"/>
      <c r="Y1059" s="347">
        <v>0.7</v>
      </c>
      <c r="Z1059" s="348"/>
      <c r="AA1059" s="348"/>
      <c r="AB1059" s="349"/>
      <c r="AC1059" s="350" t="s">
        <v>373</v>
      </c>
      <c r="AD1059" s="351"/>
      <c r="AE1059" s="351"/>
      <c r="AF1059" s="351"/>
      <c r="AG1059" s="351"/>
      <c r="AH1059" s="352">
        <v>2</v>
      </c>
      <c r="AI1059" s="353"/>
      <c r="AJ1059" s="353"/>
      <c r="AK1059" s="353"/>
      <c r="AL1059" s="354">
        <v>100</v>
      </c>
      <c r="AM1059" s="355"/>
      <c r="AN1059" s="355"/>
      <c r="AO1059" s="356"/>
      <c r="AP1059" s="357" t="s">
        <v>923</v>
      </c>
      <c r="AQ1059" s="357"/>
      <c r="AR1059" s="357"/>
      <c r="AS1059" s="357"/>
      <c r="AT1059" s="357"/>
      <c r="AU1059" s="357"/>
      <c r="AV1059" s="357"/>
      <c r="AW1059" s="357"/>
      <c r="AX1059" s="357"/>
      <c r="AY1059">
        <f>COUNTA($C$1059)</f>
        <v>1</v>
      </c>
    </row>
    <row r="1060" spans="1:51" ht="42.95" customHeight="1" x14ac:dyDescent="0.15">
      <c r="A1060" s="370">
        <v>18</v>
      </c>
      <c r="B1060" s="370">
        <v>1</v>
      </c>
      <c r="C1060" s="343" t="s">
        <v>811</v>
      </c>
      <c r="D1060" s="343"/>
      <c r="E1060" s="343"/>
      <c r="F1060" s="343"/>
      <c r="G1060" s="343"/>
      <c r="H1060" s="343"/>
      <c r="I1060" s="343"/>
      <c r="J1060" s="344">
        <v>4010601031604</v>
      </c>
      <c r="K1060" s="345"/>
      <c r="L1060" s="345"/>
      <c r="M1060" s="345"/>
      <c r="N1060" s="345"/>
      <c r="O1060" s="345"/>
      <c r="P1060" s="346" t="s">
        <v>812</v>
      </c>
      <c r="Q1060" s="346"/>
      <c r="R1060" s="346"/>
      <c r="S1060" s="346"/>
      <c r="T1060" s="346"/>
      <c r="U1060" s="346"/>
      <c r="V1060" s="346"/>
      <c r="W1060" s="346"/>
      <c r="X1060" s="346"/>
      <c r="Y1060" s="347">
        <v>1</v>
      </c>
      <c r="Z1060" s="348"/>
      <c r="AA1060" s="348"/>
      <c r="AB1060" s="349"/>
      <c r="AC1060" s="350" t="s">
        <v>373</v>
      </c>
      <c r="AD1060" s="351"/>
      <c r="AE1060" s="351"/>
      <c r="AF1060" s="351"/>
      <c r="AG1060" s="351"/>
      <c r="AH1060" s="352">
        <v>1</v>
      </c>
      <c r="AI1060" s="353"/>
      <c r="AJ1060" s="353"/>
      <c r="AK1060" s="353"/>
      <c r="AL1060" s="354">
        <v>100</v>
      </c>
      <c r="AM1060" s="355"/>
      <c r="AN1060" s="355"/>
      <c r="AO1060" s="356"/>
      <c r="AP1060" s="357" t="s">
        <v>918</v>
      </c>
      <c r="AQ1060" s="357"/>
      <c r="AR1060" s="357"/>
      <c r="AS1060" s="357"/>
      <c r="AT1060" s="357"/>
      <c r="AU1060" s="357"/>
      <c r="AV1060" s="357"/>
      <c r="AW1060" s="357"/>
      <c r="AX1060" s="357"/>
      <c r="AY1060">
        <f>COUNTA($C$1060)</f>
        <v>1</v>
      </c>
    </row>
    <row r="1061" spans="1:51" ht="42.95" customHeight="1" x14ac:dyDescent="0.15">
      <c r="A1061" s="370">
        <v>19</v>
      </c>
      <c r="B1061" s="370">
        <v>1</v>
      </c>
      <c r="C1061" s="343" t="s">
        <v>813</v>
      </c>
      <c r="D1061" s="343"/>
      <c r="E1061" s="343"/>
      <c r="F1061" s="343"/>
      <c r="G1061" s="343"/>
      <c r="H1061" s="343"/>
      <c r="I1061" s="343"/>
      <c r="J1061" s="344">
        <v>1010001061972</v>
      </c>
      <c r="K1061" s="345"/>
      <c r="L1061" s="345"/>
      <c r="M1061" s="345"/>
      <c r="N1061" s="345"/>
      <c r="O1061" s="345"/>
      <c r="P1061" s="346" t="s">
        <v>814</v>
      </c>
      <c r="Q1061" s="346"/>
      <c r="R1061" s="346"/>
      <c r="S1061" s="346"/>
      <c r="T1061" s="346"/>
      <c r="U1061" s="346"/>
      <c r="V1061" s="346"/>
      <c r="W1061" s="346"/>
      <c r="X1061" s="346"/>
      <c r="Y1061" s="347">
        <v>0.8</v>
      </c>
      <c r="Z1061" s="348"/>
      <c r="AA1061" s="348"/>
      <c r="AB1061" s="349"/>
      <c r="AC1061" s="350" t="s">
        <v>373</v>
      </c>
      <c r="AD1061" s="351"/>
      <c r="AE1061" s="351"/>
      <c r="AF1061" s="351"/>
      <c r="AG1061" s="351"/>
      <c r="AH1061" s="352">
        <v>1</v>
      </c>
      <c r="AI1061" s="353"/>
      <c r="AJ1061" s="353"/>
      <c r="AK1061" s="353"/>
      <c r="AL1061" s="354">
        <v>100</v>
      </c>
      <c r="AM1061" s="355"/>
      <c r="AN1061" s="355"/>
      <c r="AO1061" s="356"/>
      <c r="AP1061" s="357" t="s">
        <v>926</v>
      </c>
      <c r="AQ1061" s="357"/>
      <c r="AR1061" s="357"/>
      <c r="AS1061" s="357"/>
      <c r="AT1061" s="357"/>
      <c r="AU1061" s="357"/>
      <c r="AV1061" s="357"/>
      <c r="AW1061" s="357"/>
      <c r="AX1061" s="357"/>
      <c r="AY1061">
        <f>COUNTA($C$1061)</f>
        <v>1</v>
      </c>
    </row>
    <row r="1062" spans="1:51" ht="53.1" customHeight="1" x14ac:dyDescent="0.15">
      <c r="A1062" s="370">
        <v>20</v>
      </c>
      <c r="B1062" s="370">
        <v>1</v>
      </c>
      <c r="C1062" s="343" t="s">
        <v>815</v>
      </c>
      <c r="D1062" s="343"/>
      <c r="E1062" s="343"/>
      <c r="F1062" s="343"/>
      <c r="G1062" s="343"/>
      <c r="H1062" s="343"/>
      <c r="I1062" s="343"/>
      <c r="J1062" s="344">
        <v>7010005018674</v>
      </c>
      <c r="K1062" s="345"/>
      <c r="L1062" s="345"/>
      <c r="M1062" s="345"/>
      <c r="N1062" s="345"/>
      <c r="O1062" s="345"/>
      <c r="P1062" s="346" t="s">
        <v>816</v>
      </c>
      <c r="Q1062" s="346"/>
      <c r="R1062" s="346"/>
      <c r="S1062" s="346"/>
      <c r="T1062" s="346"/>
      <c r="U1062" s="346"/>
      <c r="V1062" s="346"/>
      <c r="W1062" s="346"/>
      <c r="X1062" s="346"/>
      <c r="Y1062" s="347">
        <v>0.8</v>
      </c>
      <c r="Z1062" s="348"/>
      <c r="AA1062" s="348"/>
      <c r="AB1062" s="349"/>
      <c r="AC1062" s="350" t="s">
        <v>373</v>
      </c>
      <c r="AD1062" s="351"/>
      <c r="AE1062" s="351"/>
      <c r="AF1062" s="351"/>
      <c r="AG1062" s="351"/>
      <c r="AH1062" s="352">
        <v>1</v>
      </c>
      <c r="AI1062" s="353"/>
      <c r="AJ1062" s="353"/>
      <c r="AK1062" s="353"/>
      <c r="AL1062" s="354">
        <v>100</v>
      </c>
      <c r="AM1062" s="355"/>
      <c r="AN1062" s="355"/>
      <c r="AO1062" s="356"/>
      <c r="AP1062" s="357" t="s">
        <v>918</v>
      </c>
      <c r="AQ1062" s="357"/>
      <c r="AR1062" s="357"/>
      <c r="AS1062" s="357"/>
      <c r="AT1062" s="357"/>
      <c r="AU1062" s="357"/>
      <c r="AV1062" s="357"/>
      <c r="AW1062" s="357"/>
      <c r="AX1062" s="357"/>
      <c r="AY1062">
        <f>COUNTA($C$1062)</f>
        <v>1</v>
      </c>
    </row>
    <row r="1063" spans="1:51" ht="42.95" customHeight="1" x14ac:dyDescent="0.15">
      <c r="A1063" s="370">
        <v>21</v>
      </c>
      <c r="B1063" s="370">
        <v>1</v>
      </c>
      <c r="C1063" s="343" t="s">
        <v>817</v>
      </c>
      <c r="D1063" s="343"/>
      <c r="E1063" s="343"/>
      <c r="F1063" s="343"/>
      <c r="G1063" s="343"/>
      <c r="H1063" s="343"/>
      <c r="I1063" s="343"/>
      <c r="J1063" s="344">
        <v>9013301012464</v>
      </c>
      <c r="K1063" s="345"/>
      <c r="L1063" s="345"/>
      <c r="M1063" s="345"/>
      <c r="N1063" s="345"/>
      <c r="O1063" s="345"/>
      <c r="P1063" s="346" t="s">
        <v>818</v>
      </c>
      <c r="Q1063" s="346"/>
      <c r="R1063" s="346"/>
      <c r="S1063" s="346"/>
      <c r="T1063" s="346"/>
      <c r="U1063" s="346"/>
      <c r="V1063" s="346"/>
      <c r="W1063" s="346"/>
      <c r="X1063" s="346"/>
      <c r="Y1063" s="347">
        <v>0.7</v>
      </c>
      <c r="Z1063" s="348"/>
      <c r="AA1063" s="348"/>
      <c r="AB1063" s="349"/>
      <c r="AC1063" s="350" t="s">
        <v>373</v>
      </c>
      <c r="AD1063" s="351"/>
      <c r="AE1063" s="351"/>
      <c r="AF1063" s="351"/>
      <c r="AG1063" s="351"/>
      <c r="AH1063" s="352">
        <v>1</v>
      </c>
      <c r="AI1063" s="353"/>
      <c r="AJ1063" s="353"/>
      <c r="AK1063" s="353"/>
      <c r="AL1063" s="354">
        <v>100</v>
      </c>
      <c r="AM1063" s="355"/>
      <c r="AN1063" s="355"/>
      <c r="AO1063" s="356"/>
      <c r="AP1063" s="357" t="s">
        <v>927</v>
      </c>
      <c r="AQ1063" s="357"/>
      <c r="AR1063" s="357"/>
      <c r="AS1063" s="357"/>
      <c r="AT1063" s="357"/>
      <c r="AU1063" s="357"/>
      <c r="AV1063" s="357"/>
      <c r="AW1063" s="357"/>
      <c r="AX1063" s="357"/>
      <c r="AY1063">
        <f>COUNTA($C$1063)</f>
        <v>1</v>
      </c>
    </row>
    <row r="1064" spans="1:51" ht="42.95" customHeight="1" x14ac:dyDescent="0.15">
      <c r="A1064" s="370">
        <v>22</v>
      </c>
      <c r="B1064" s="370">
        <v>1</v>
      </c>
      <c r="C1064" s="358" t="s">
        <v>884</v>
      </c>
      <c r="D1064" s="343"/>
      <c r="E1064" s="343"/>
      <c r="F1064" s="343"/>
      <c r="G1064" s="343"/>
      <c r="H1064" s="343"/>
      <c r="I1064" s="343"/>
      <c r="J1064" s="344">
        <v>7010401027238</v>
      </c>
      <c r="K1064" s="345"/>
      <c r="L1064" s="345"/>
      <c r="M1064" s="345"/>
      <c r="N1064" s="345"/>
      <c r="O1064" s="345"/>
      <c r="P1064" s="359" t="s">
        <v>885</v>
      </c>
      <c r="Q1064" s="346"/>
      <c r="R1064" s="346"/>
      <c r="S1064" s="346"/>
      <c r="T1064" s="346"/>
      <c r="U1064" s="346"/>
      <c r="V1064" s="346"/>
      <c r="W1064" s="346"/>
      <c r="X1064" s="346"/>
      <c r="Y1064" s="347">
        <v>0.5</v>
      </c>
      <c r="Z1064" s="348"/>
      <c r="AA1064" s="348"/>
      <c r="AB1064" s="349"/>
      <c r="AC1064" s="350" t="s">
        <v>373</v>
      </c>
      <c r="AD1064" s="351"/>
      <c r="AE1064" s="351"/>
      <c r="AF1064" s="351"/>
      <c r="AG1064" s="351"/>
      <c r="AH1064" s="352">
        <v>1</v>
      </c>
      <c r="AI1064" s="353"/>
      <c r="AJ1064" s="353"/>
      <c r="AK1064" s="353"/>
      <c r="AL1064" s="354">
        <v>100</v>
      </c>
      <c r="AM1064" s="355"/>
      <c r="AN1064" s="355"/>
      <c r="AO1064" s="356"/>
      <c r="AP1064" s="357" t="s">
        <v>926</v>
      </c>
      <c r="AQ1064" s="357"/>
      <c r="AR1064" s="357"/>
      <c r="AS1064" s="357"/>
      <c r="AT1064" s="357"/>
      <c r="AU1064" s="357"/>
      <c r="AV1064" s="357"/>
      <c r="AW1064" s="357"/>
      <c r="AX1064" s="357"/>
      <c r="AY1064">
        <f>COUNTA($C$1064)</f>
        <v>1</v>
      </c>
    </row>
    <row r="1065" spans="1:51" ht="53.1" customHeight="1" x14ac:dyDescent="0.15">
      <c r="A1065" s="370">
        <v>23</v>
      </c>
      <c r="B1065" s="370">
        <v>1</v>
      </c>
      <c r="C1065" s="358" t="s">
        <v>887</v>
      </c>
      <c r="D1065" s="343"/>
      <c r="E1065" s="343"/>
      <c r="F1065" s="343"/>
      <c r="G1065" s="343"/>
      <c r="H1065" s="343"/>
      <c r="I1065" s="343"/>
      <c r="J1065" s="344">
        <v>6050005002007</v>
      </c>
      <c r="K1065" s="345"/>
      <c r="L1065" s="345"/>
      <c r="M1065" s="345"/>
      <c r="N1065" s="345"/>
      <c r="O1065" s="345"/>
      <c r="P1065" s="359" t="s">
        <v>888</v>
      </c>
      <c r="Q1065" s="346"/>
      <c r="R1065" s="346"/>
      <c r="S1065" s="346"/>
      <c r="T1065" s="346"/>
      <c r="U1065" s="346"/>
      <c r="V1065" s="346"/>
      <c r="W1065" s="346"/>
      <c r="X1065" s="346"/>
      <c r="Y1065" s="347">
        <v>0.3</v>
      </c>
      <c r="Z1065" s="348"/>
      <c r="AA1065" s="348"/>
      <c r="AB1065" s="349"/>
      <c r="AC1065" s="350" t="s">
        <v>373</v>
      </c>
      <c r="AD1065" s="351"/>
      <c r="AE1065" s="351"/>
      <c r="AF1065" s="351"/>
      <c r="AG1065" s="351"/>
      <c r="AH1065" s="352">
        <v>1</v>
      </c>
      <c r="AI1065" s="353"/>
      <c r="AJ1065" s="353"/>
      <c r="AK1065" s="353"/>
      <c r="AL1065" s="354">
        <v>100</v>
      </c>
      <c r="AM1065" s="355"/>
      <c r="AN1065" s="355"/>
      <c r="AO1065" s="356"/>
      <c r="AP1065" s="357" t="s">
        <v>930</v>
      </c>
      <c r="AQ1065" s="357"/>
      <c r="AR1065" s="357"/>
      <c r="AS1065" s="357"/>
      <c r="AT1065" s="357"/>
      <c r="AU1065" s="357"/>
      <c r="AV1065" s="357"/>
      <c r="AW1065" s="357"/>
      <c r="AX1065" s="357"/>
      <c r="AY1065">
        <f>COUNTA($C$1065)</f>
        <v>1</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296</v>
      </c>
      <c r="K1075" s="361"/>
      <c r="L1075" s="361"/>
      <c r="M1075" s="361"/>
      <c r="N1075" s="361"/>
      <c r="O1075" s="361"/>
      <c r="P1075" s="247" t="s">
        <v>244</v>
      </c>
      <c r="Q1075" s="247"/>
      <c r="R1075" s="247"/>
      <c r="S1075" s="247"/>
      <c r="T1075" s="247"/>
      <c r="U1075" s="247"/>
      <c r="V1075" s="247"/>
      <c r="W1075" s="247"/>
      <c r="X1075" s="247"/>
      <c r="Y1075" s="362" t="s">
        <v>294</v>
      </c>
      <c r="Z1075" s="363"/>
      <c r="AA1075" s="363"/>
      <c r="AB1075" s="363"/>
      <c r="AC1075" s="152" t="s">
        <v>333</v>
      </c>
      <c r="AD1075" s="152"/>
      <c r="AE1075" s="152"/>
      <c r="AF1075" s="152"/>
      <c r="AG1075" s="152"/>
      <c r="AH1075" s="362" t="s">
        <v>362</v>
      </c>
      <c r="AI1075" s="360"/>
      <c r="AJ1075" s="360"/>
      <c r="AK1075" s="360"/>
      <c r="AL1075" s="360" t="s">
        <v>21</v>
      </c>
      <c r="AM1075" s="360"/>
      <c r="AN1075" s="360"/>
      <c r="AO1075" s="364"/>
      <c r="AP1075" s="365" t="s">
        <v>297</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324</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339</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296</v>
      </c>
      <c r="K1109" s="152"/>
      <c r="L1109" s="152"/>
      <c r="M1109" s="152"/>
      <c r="N1109" s="152"/>
      <c r="O1109" s="152"/>
      <c r="P1109" s="362" t="s">
        <v>27</v>
      </c>
      <c r="Q1109" s="362"/>
      <c r="R1109" s="362"/>
      <c r="S1109" s="362"/>
      <c r="T1109" s="362"/>
      <c r="U1109" s="362"/>
      <c r="V1109" s="362"/>
      <c r="W1109" s="362"/>
      <c r="X1109" s="362"/>
      <c r="Y1109" s="152" t="s">
        <v>298</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325</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86" max="49" man="1"/>
    <brk id="718" max="49" man="1"/>
    <brk id="745" max="49" man="1"/>
    <brk id="786" max="49" man="1"/>
    <brk id="841"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D23" sqref="AD23:AX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712</v>
      </c>
      <c r="R2" s="13" t="str">
        <f>IF(Q2="","",P2)</f>
        <v>直接実施</v>
      </c>
      <c r="S2" s="13" t="str">
        <f>IF(R2="","",IF(S1&lt;&gt;"",CONCATENATE(S1,"、",R2),R2))</f>
        <v>直接実施</v>
      </c>
      <c r="T2" s="13"/>
      <c r="U2" s="101">
        <v>20</v>
      </c>
      <c r="W2" s="32" t="s">
        <v>178</v>
      </c>
      <c r="Y2" s="32" t="s">
        <v>68</v>
      </c>
      <c r="Z2" s="32" t="s">
        <v>68</v>
      </c>
      <c r="AA2" s="94" t="s">
        <v>406</v>
      </c>
      <c r="AB2" s="94" t="s">
        <v>638</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712</v>
      </c>
      <c r="R3" s="13" t="str">
        <f t="shared" ref="R3:R8" si="3">IF(Q3="","",P3)</f>
        <v>委託・請負</v>
      </c>
      <c r="S3" s="13" t="str">
        <f t="shared" ref="S3:S8" si="4">IF(R3="",S2,IF(S2&lt;&gt;"",CONCATENATE(S2,"、",R3),R3))</f>
        <v>直接実施、委託・請負</v>
      </c>
      <c r="T3" s="13"/>
      <c r="U3" s="32" t="s">
        <v>670</v>
      </c>
      <c r="W3" s="32" t="s">
        <v>150</v>
      </c>
      <c r="Y3" s="32" t="s">
        <v>69</v>
      </c>
      <c r="Z3" s="32" t="s">
        <v>545</v>
      </c>
      <c r="AA3" s="94" t="s">
        <v>506</v>
      </c>
      <c r="AB3" s="94" t="s">
        <v>639</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671</v>
      </c>
      <c r="W4" s="32" t="s">
        <v>151</v>
      </c>
      <c r="Y4" s="32" t="s">
        <v>413</v>
      </c>
      <c r="Z4" s="32" t="s">
        <v>546</v>
      </c>
      <c r="AA4" s="94" t="s">
        <v>507</v>
      </c>
      <c r="AB4" s="94" t="s">
        <v>640</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695</v>
      </c>
      <c r="Y5" s="32" t="s">
        <v>414</v>
      </c>
      <c r="Z5" s="32" t="s">
        <v>547</v>
      </c>
      <c r="AA5" s="94" t="s">
        <v>508</v>
      </c>
      <c r="AB5" s="94" t="s">
        <v>641</v>
      </c>
      <c r="AC5" s="94" t="s">
        <v>177</v>
      </c>
      <c r="AD5" s="31"/>
      <c r="AE5" s="43" t="s">
        <v>380</v>
      </c>
      <c r="AF5" s="30"/>
      <c r="AG5" s="53" t="s">
        <v>370</v>
      </c>
      <c r="AI5" s="51" t="s">
        <v>410</v>
      </c>
      <c r="AK5" s="51" t="str">
        <f t="shared" si="7"/>
        <v>D</v>
      </c>
      <c r="AP5" s="53" t="s">
        <v>370</v>
      </c>
    </row>
    <row r="6" spans="1:42" ht="13.5" customHeight="1" x14ac:dyDescent="0.15">
      <c r="A6" s="14" t="s">
        <v>89</v>
      </c>
      <c r="B6" s="15" t="s">
        <v>712</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382</v>
      </c>
      <c r="W6" s="32" t="s">
        <v>152</v>
      </c>
      <c r="Y6" s="32" t="s">
        <v>415</v>
      </c>
      <c r="Z6" s="32" t="s">
        <v>548</v>
      </c>
      <c r="AA6" s="94" t="s">
        <v>509</v>
      </c>
      <c r="AB6" s="94" t="s">
        <v>642</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科学技術・イノベーション</v>
      </c>
      <c r="F7" s="18" t="s">
        <v>299</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416</v>
      </c>
      <c r="Z7" s="32" t="s">
        <v>549</v>
      </c>
      <c r="AA7" s="94" t="s">
        <v>510</v>
      </c>
      <c r="AB7" s="94" t="s">
        <v>643</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408</v>
      </c>
      <c r="W8" s="32" t="s">
        <v>154</v>
      </c>
      <c r="Y8" s="32" t="s">
        <v>417</v>
      </c>
      <c r="Z8" s="32" t="s">
        <v>550</v>
      </c>
      <c r="AA8" s="94" t="s">
        <v>511</v>
      </c>
      <c r="AB8" s="94" t="s">
        <v>644</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科学技術・イノベーション</v>
      </c>
      <c r="F9" s="18" t="s">
        <v>300</v>
      </c>
      <c r="G9" s="17"/>
      <c r="H9" s="13" t="str">
        <f t="shared" si="1"/>
        <v/>
      </c>
      <c r="I9" s="13" t="str">
        <f t="shared" si="5"/>
        <v/>
      </c>
      <c r="K9" s="14" t="s">
        <v>110</v>
      </c>
      <c r="L9" s="15" t="s">
        <v>712</v>
      </c>
      <c r="M9" s="13" t="str">
        <f t="shared" si="2"/>
        <v>エネルギー対策</v>
      </c>
      <c r="N9" s="13" t="str">
        <f t="shared" si="6"/>
        <v>エネルギー対策</v>
      </c>
      <c r="O9" s="13"/>
      <c r="P9" s="13"/>
      <c r="Q9" s="19"/>
      <c r="T9" s="13"/>
      <c r="U9" s="32" t="s">
        <v>409</v>
      </c>
      <c r="W9" s="32" t="s">
        <v>155</v>
      </c>
      <c r="Y9" s="32" t="s">
        <v>418</v>
      </c>
      <c r="Z9" s="32" t="s">
        <v>551</v>
      </c>
      <c r="AA9" s="94" t="s">
        <v>512</v>
      </c>
      <c r="AB9" s="94" t="s">
        <v>645</v>
      </c>
      <c r="AC9" s="31"/>
      <c r="AD9" s="31"/>
      <c r="AE9" s="31"/>
      <c r="AF9" s="30"/>
      <c r="AG9" s="53" t="s">
        <v>374</v>
      </c>
      <c r="AI9" s="81"/>
      <c r="AK9" s="51" t="str">
        <f t="shared" si="7"/>
        <v>H</v>
      </c>
      <c r="AP9" s="53" t="s">
        <v>374</v>
      </c>
    </row>
    <row r="10" spans="1:42" ht="13.5" customHeight="1" x14ac:dyDescent="0.15">
      <c r="A10" s="14" t="s">
        <v>322</v>
      </c>
      <c r="B10" s="15"/>
      <c r="C10" s="13" t="str">
        <f t="shared" si="0"/>
        <v/>
      </c>
      <c r="D10" s="13" t="str">
        <f t="shared" si="8"/>
        <v>科学技術・イノベーション</v>
      </c>
      <c r="F10" s="18" t="s">
        <v>117</v>
      </c>
      <c r="G10" s="17"/>
      <c r="H10" s="13" t="str">
        <f t="shared" si="1"/>
        <v/>
      </c>
      <c r="I10" s="13" t="str">
        <f t="shared" si="5"/>
        <v/>
      </c>
      <c r="K10" s="14" t="s">
        <v>326</v>
      </c>
      <c r="L10" s="15"/>
      <c r="M10" s="13" t="str">
        <f t="shared" si="2"/>
        <v/>
      </c>
      <c r="N10" s="13" t="str">
        <f t="shared" si="6"/>
        <v>エネルギー対策</v>
      </c>
      <c r="O10" s="13"/>
      <c r="P10" s="13" t="str">
        <f>S8</f>
        <v>直接実施、委託・請負</v>
      </c>
      <c r="Q10" s="19"/>
      <c r="T10" s="13"/>
      <c r="W10" s="32" t="s">
        <v>156</v>
      </c>
      <c r="Y10" s="32" t="s">
        <v>419</v>
      </c>
      <c r="Z10" s="32" t="s">
        <v>552</v>
      </c>
      <c r="AA10" s="94" t="s">
        <v>513</v>
      </c>
      <c r="AB10" s="94" t="s">
        <v>646</v>
      </c>
      <c r="AC10" s="31"/>
      <c r="AD10" s="31"/>
      <c r="AE10" s="31"/>
      <c r="AF10" s="30"/>
      <c r="AG10" s="53" t="s">
        <v>357</v>
      </c>
      <c r="AK10" s="51" t="str">
        <f t="shared" si="7"/>
        <v>I</v>
      </c>
      <c r="AP10" s="51" t="s">
        <v>352</v>
      </c>
    </row>
    <row r="11" spans="1:42" ht="13.5" customHeight="1" x14ac:dyDescent="0.15">
      <c r="A11" s="14" t="s">
        <v>93</v>
      </c>
      <c r="B11" s="15"/>
      <c r="C11" s="13" t="str">
        <f t="shared" si="0"/>
        <v/>
      </c>
      <c r="D11" s="13" t="str">
        <f t="shared" si="8"/>
        <v>科学技術・イノベーション</v>
      </c>
      <c r="F11" s="18" t="s">
        <v>118</v>
      </c>
      <c r="G11" s="17" t="s">
        <v>712</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420</v>
      </c>
      <c r="Z11" s="32" t="s">
        <v>553</v>
      </c>
      <c r="AA11" s="94" t="s">
        <v>514</v>
      </c>
      <c r="AB11" s="94" t="s">
        <v>647</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672</v>
      </c>
      <c r="W12" s="32" t="s">
        <v>158</v>
      </c>
      <c r="Y12" s="32" t="s">
        <v>421</v>
      </c>
      <c r="Z12" s="32" t="s">
        <v>554</v>
      </c>
      <c r="AA12" s="94" t="s">
        <v>515</v>
      </c>
      <c r="AB12" s="94" t="s">
        <v>648</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422</v>
      </c>
      <c r="Z13" s="32" t="s">
        <v>555</v>
      </c>
      <c r="AA13" s="94" t="s">
        <v>516</v>
      </c>
      <c r="AB13" s="94" t="s">
        <v>649</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673</v>
      </c>
      <c r="W14" s="32" t="s">
        <v>160</v>
      </c>
      <c r="Y14" s="32" t="s">
        <v>423</v>
      </c>
      <c r="Z14" s="32" t="s">
        <v>556</v>
      </c>
      <c r="AA14" s="94" t="s">
        <v>517</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674</v>
      </c>
      <c r="W15" s="32" t="s">
        <v>161</v>
      </c>
      <c r="Y15" s="32" t="s">
        <v>424</v>
      </c>
      <c r="Z15" s="32" t="s">
        <v>557</v>
      </c>
      <c r="AA15" s="94" t="s">
        <v>518</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675</v>
      </c>
      <c r="W16" s="32" t="s">
        <v>162</v>
      </c>
      <c r="Y16" s="32" t="s">
        <v>425</v>
      </c>
      <c r="Z16" s="32" t="s">
        <v>558</v>
      </c>
      <c r="AA16" s="94" t="s">
        <v>519</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676</v>
      </c>
      <c r="W17" s="32" t="s">
        <v>163</v>
      </c>
      <c r="Y17" s="32" t="s">
        <v>426</v>
      </c>
      <c r="Z17" s="32" t="s">
        <v>559</v>
      </c>
      <c r="AA17" s="94" t="s">
        <v>520</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677</v>
      </c>
      <c r="W18" s="32" t="s">
        <v>164</v>
      </c>
      <c r="Y18" s="32" t="s">
        <v>427</v>
      </c>
      <c r="Z18" s="32" t="s">
        <v>560</v>
      </c>
      <c r="AA18" s="94" t="s">
        <v>521</v>
      </c>
      <c r="AB18" s="94" t="s">
        <v>654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678</v>
      </c>
      <c r="W19" s="32" t="s">
        <v>165</v>
      </c>
      <c r="Y19" s="32" t="s">
        <v>428</v>
      </c>
      <c r="Z19" s="32" t="s">
        <v>561</v>
      </c>
      <c r="AA19" s="94" t="s">
        <v>522</v>
      </c>
      <c r="AB19" s="94" t="s">
        <v>655</v>
      </c>
      <c r="AC19" s="31"/>
      <c r="AD19" s="31"/>
      <c r="AE19" s="31"/>
      <c r="AF19" s="30"/>
      <c r="AK19" s="51" t="str">
        <f t="shared" si="7"/>
        <v>R</v>
      </c>
    </row>
    <row r="20" spans="1:37" ht="13.5" customHeight="1" x14ac:dyDescent="0.15">
      <c r="A20" s="14" t="s">
        <v>310</v>
      </c>
      <c r="B20" s="15"/>
      <c r="C20" s="13" t="str">
        <f t="shared" si="9"/>
        <v/>
      </c>
      <c r="D20" s="13" t="str">
        <f t="shared" si="8"/>
        <v>科学技術・イノベーション</v>
      </c>
      <c r="F20" s="18" t="s">
        <v>309</v>
      </c>
      <c r="G20" s="17"/>
      <c r="H20" s="13" t="str">
        <f t="shared" si="1"/>
        <v/>
      </c>
      <c r="I20" s="13" t="str">
        <f t="shared" si="5"/>
        <v>エネルギー対策特別会計電源開発促進勘定</v>
      </c>
      <c r="K20" s="13"/>
      <c r="L20" s="13"/>
      <c r="O20" s="13"/>
      <c r="P20" s="13"/>
      <c r="Q20" s="19"/>
      <c r="T20" s="13"/>
      <c r="U20" s="32" t="s">
        <v>679</v>
      </c>
      <c r="W20" s="32" t="s">
        <v>166</v>
      </c>
      <c r="Y20" s="32" t="s">
        <v>429</v>
      </c>
      <c r="Z20" s="32" t="s">
        <v>562</v>
      </c>
      <c r="AA20" s="94" t="s">
        <v>523</v>
      </c>
      <c r="AB20" s="94" t="s">
        <v>656</v>
      </c>
      <c r="AC20" s="31"/>
      <c r="AD20" s="31"/>
      <c r="AE20" s="31"/>
      <c r="AF20" s="30"/>
      <c r="AK20" s="51" t="str">
        <f t="shared" si="7"/>
        <v>S</v>
      </c>
    </row>
    <row r="21" spans="1:37" ht="13.5" customHeight="1" x14ac:dyDescent="0.15">
      <c r="A21" s="14" t="s">
        <v>311</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680</v>
      </c>
      <c r="W21" s="32" t="s">
        <v>167</v>
      </c>
      <c r="Y21" s="32" t="s">
        <v>430</v>
      </c>
      <c r="Z21" s="32" t="s">
        <v>563</v>
      </c>
      <c r="AA21" s="94" t="s">
        <v>524</v>
      </c>
      <c r="AB21" s="94" t="s">
        <v>657</v>
      </c>
      <c r="AC21" s="31"/>
      <c r="AD21" s="31"/>
      <c r="AE21" s="31"/>
      <c r="AF21" s="30"/>
      <c r="AK21" s="51" t="str">
        <f t="shared" si="7"/>
        <v>T</v>
      </c>
    </row>
    <row r="22" spans="1:37" ht="13.5" customHeight="1" x14ac:dyDescent="0.15">
      <c r="A22" s="14" t="s">
        <v>312</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681</v>
      </c>
      <c r="W22" s="32" t="s">
        <v>168</v>
      </c>
      <c r="Y22" s="32" t="s">
        <v>431</v>
      </c>
      <c r="Z22" s="32" t="s">
        <v>564</v>
      </c>
      <c r="AA22" s="94" t="s">
        <v>525</v>
      </c>
      <c r="AB22" s="94" t="s">
        <v>658</v>
      </c>
      <c r="AC22" s="31"/>
      <c r="AD22" s="31"/>
      <c r="AE22" s="31"/>
      <c r="AF22" s="30"/>
      <c r="AK22" s="51" t="str">
        <f t="shared" si="7"/>
        <v>U</v>
      </c>
    </row>
    <row r="23" spans="1:37" ht="13.5" customHeight="1" x14ac:dyDescent="0.15">
      <c r="A23" s="14" t="s">
        <v>313</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682</v>
      </c>
      <c r="W23" s="32" t="s">
        <v>698</v>
      </c>
      <c r="Y23" s="32" t="s">
        <v>432</v>
      </c>
      <c r="Z23" s="32" t="s">
        <v>565</v>
      </c>
      <c r="AA23" s="94" t="s">
        <v>526</v>
      </c>
      <c r="AB23" s="94" t="s">
        <v>659</v>
      </c>
      <c r="AC23" s="31"/>
      <c r="AD23" s="31"/>
      <c r="AE23" s="31"/>
      <c r="AF23" s="30"/>
      <c r="AK23" s="51" t="str">
        <f t="shared" si="7"/>
        <v>V</v>
      </c>
    </row>
    <row r="24" spans="1:37" ht="13.5" customHeight="1" x14ac:dyDescent="0.15">
      <c r="A24" s="88" t="s">
        <v>399</v>
      </c>
      <c r="B24" s="15"/>
      <c r="C24" s="13" t="str">
        <f t="shared" si="9"/>
        <v/>
      </c>
      <c r="D24" s="13" t="str">
        <f>IF(C24="",D23,IF(D23&lt;&gt;"",CONCATENATE(D23,"、",C24),C24))</f>
        <v>科学技術・イノベーション</v>
      </c>
      <c r="F24" s="18" t="s">
        <v>404</v>
      </c>
      <c r="G24" s="17"/>
      <c r="H24" s="13" t="str">
        <f t="shared" si="1"/>
        <v/>
      </c>
      <c r="I24" s="13" t="str">
        <f t="shared" si="5"/>
        <v>エネルギー対策特別会計電源開発促進勘定</v>
      </c>
      <c r="K24" s="13"/>
      <c r="L24" s="13"/>
      <c r="O24" s="13"/>
      <c r="P24" s="13"/>
      <c r="Q24" s="19"/>
      <c r="T24" s="13"/>
      <c r="U24" s="32" t="s">
        <v>683</v>
      </c>
      <c r="Y24" s="32" t="s">
        <v>433</v>
      </c>
      <c r="Z24" s="32" t="s">
        <v>566</v>
      </c>
      <c r="AA24" s="94" t="s">
        <v>527</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684</v>
      </c>
      <c r="Y25" s="32" t="s">
        <v>434</v>
      </c>
      <c r="Z25" s="32" t="s">
        <v>567</v>
      </c>
      <c r="AA25" s="94" t="s">
        <v>528</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685</v>
      </c>
      <c r="Y26" s="32" t="s">
        <v>435</v>
      </c>
      <c r="Z26" s="32" t="s">
        <v>568</v>
      </c>
      <c r="AA26" s="94" t="s">
        <v>529</v>
      </c>
      <c r="AB26" s="94" t="s">
        <v>662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686</v>
      </c>
      <c r="Y27" s="32" t="s">
        <v>436</v>
      </c>
      <c r="Z27" s="32" t="s">
        <v>569</v>
      </c>
      <c r="AA27" s="94" t="s">
        <v>530</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687</v>
      </c>
      <c r="Y28" s="32" t="s">
        <v>437</v>
      </c>
      <c r="Z28" s="32" t="s">
        <v>570</v>
      </c>
      <c r="AA28" s="94" t="s">
        <v>531</v>
      </c>
      <c r="AB28" s="94" t="s">
        <v>664</v>
      </c>
      <c r="AC28" s="31"/>
      <c r="AD28" s="31"/>
      <c r="AE28" s="31"/>
      <c r="AF28" s="30"/>
      <c r="AK28" s="51" t="s">
        <v>261</v>
      </c>
    </row>
    <row r="29" spans="1:37" ht="13.5" customHeight="1" x14ac:dyDescent="0.15">
      <c r="A29" s="13"/>
      <c r="B29" s="13"/>
      <c r="F29" s="18" t="s">
        <v>301</v>
      </c>
      <c r="G29" s="17"/>
      <c r="H29" s="13" t="str">
        <f t="shared" si="1"/>
        <v/>
      </c>
      <c r="I29" s="13" t="str">
        <f t="shared" si="5"/>
        <v>エネルギー対策特別会計電源開発促進勘定</v>
      </c>
      <c r="K29" s="13"/>
      <c r="L29" s="13"/>
      <c r="O29" s="13"/>
      <c r="P29" s="13"/>
      <c r="Q29" s="19"/>
      <c r="T29" s="13"/>
      <c r="U29" s="32" t="s">
        <v>688</v>
      </c>
      <c r="Y29" s="32" t="s">
        <v>438</v>
      </c>
      <c r="Z29" s="32" t="s">
        <v>571</v>
      </c>
      <c r="AA29" s="94" t="s">
        <v>532</v>
      </c>
      <c r="AB29" s="94" t="s">
        <v>665</v>
      </c>
      <c r="AC29" s="31"/>
      <c r="AD29" s="31"/>
      <c r="AE29" s="31"/>
      <c r="AF29" s="30"/>
      <c r="AK29" s="51" t="str">
        <f t="shared" si="7"/>
        <v>b</v>
      </c>
    </row>
    <row r="30" spans="1:37" ht="13.5" customHeight="1" x14ac:dyDescent="0.15">
      <c r="A30" s="13"/>
      <c r="B30" s="13"/>
      <c r="F30" s="18" t="s">
        <v>302</v>
      </c>
      <c r="G30" s="17"/>
      <c r="H30" s="13" t="str">
        <f t="shared" si="1"/>
        <v/>
      </c>
      <c r="I30" s="13" t="str">
        <f t="shared" si="5"/>
        <v>エネルギー対策特別会計電源開発促進勘定</v>
      </c>
      <c r="K30" s="13"/>
      <c r="L30" s="13"/>
      <c r="O30" s="13"/>
      <c r="P30" s="13"/>
      <c r="Q30" s="19"/>
      <c r="T30" s="13"/>
      <c r="U30" s="32" t="s">
        <v>689</v>
      </c>
      <c r="Y30" s="32" t="s">
        <v>439</v>
      </c>
      <c r="Z30" s="32" t="s">
        <v>572</v>
      </c>
      <c r="AA30" s="94" t="s">
        <v>533</v>
      </c>
      <c r="AB30" s="94" t="s">
        <v>666</v>
      </c>
      <c r="AC30" s="31"/>
      <c r="AD30" s="31"/>
      <c r="AE30" s="31"/>
      <c r="AF30" s="30"/>
      <c r="AK30" s="51" t="str">
        <f t="shared" si="7"/>
        <v>c</v>
      </c>
    </row>
    <row r="31" spans="1:37" ht="13.5" customHeight="1" x14ac:dyDescent="0.15">
      <c r="A31" s="13"/>
      <c r="B31" s="13"/>
      <c r="F31" s="18" t="s">
        <v>303</v>
      </c>
      <c r="G31" s="17"/>
      <c r="H31" s="13" t="str">
        <f t="shared" si="1"/>
        <v/>
      </c>
      <c r="I31" s="13" t="str">
        <f t="shared" si="5"/>
        <v>エネルギー対策特別会計電源開発促進勘定</v>
      </c>
      <c r="K31" s="13"/>
      <c r="L31" s="13"/>
      <c r="O31" s="13"/>
      <c r="P31" s="13"/>
      <c r="Q31" s="19"/>
      <c r="T31" s="13"/>
      <c r="U31" s="32" t="s">
        <v>690</v>
      </c>
      <c r="Y31" s="32" t="s">
        <v>440</v>
      </c>
      <c r="Z31" s="32" t="s">
        <v>573</v>
      </c>
      <c r="AA31" s="94" t="s">
        <v>534</v>
      </c>
      <c r="AB31" s="94" t="s">
        <v>667</v>
      </c>
      <c r="AC31" s="31"/>
      <c r="AD31" s="31"/>
      <c r="AE31" s="31"/>
      <c r="AF31" s="30"/>
      <c r="AK31" s="51" t="str">
        <f t="shared" si="7"/>
        <v>d</v>
      </c>
    </row>
    <row r="32" spans="1:37" ht="13.5" customHeight="1" x14ac:dyDescent="0.15">
      <c r="A32" s="13"/>
      <c r="B32" s="13"/>
      <c r="F32" s="18" t="s">
        <v>304</v>
      </c>
      <c r="G32" s="17"/>
      <c r="H32" s="13" t="str">
        <f t="shared" si="1"/>
        <v/>
      </c>
      <c r="I32" s="13" t="str">
        <f t="shared" si="5"/>
        <v>エネルギー対策特別会計電源開発促進勘定</v>
      </c>
      <c r="K32" s="13"/>
      <c r="L32" s="13"/>
      <c r="O32" s="13"/>
      <c r="P32" s="13"/>
      <c r="Q32" s="19"/>
      <c r="T32" s="13"/>
      <c r="U32" s="32" t="s">
        <v>691</v>
      </c>
      <c r="Y32" s="32" t="s">
        <v>441</v>
      </c>
      <c r="Z32" s="32" t="s">
        <v>574</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エネルギー対策特別会計電源開発促進勘定</v>
      </c>
      <c r="K33" s="13"/>
      <c r="L33" s="13"/>
      <c r="O33" s="13"/>
      <c r="P33" s="13"/>
      <c r="Q33" s="19"/>
      <c r="T33" s="13"/>
      <c r="U33" s="32" t="s">
        <v>692</v>
      </c>
      <c r="Y33" s="32" t="s">
        <v>442</v>
      </c>
      <c r="Z33" s="32" t="s">
        <v>575</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エネルギー対策特別会計電源開発促進勘定</v>
      </c>
      <c r="K34" s="13"/>
      <c r="L34" s="13"/>
      <c r="O34" s="13"/>
      <c r="P34" s="13"/>
      <c r="Q34" s="19"/>
      <c r="T34" s="13"/>
      <c r="U34" s="32" t="s">
        <v>693</v>
      </c>
      <c r="Y34" s="32" t="s">
        <v>443</v>
      </c>
      <c r="Z34" s="32" t="s">
        <v>576</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エネルギー対策特別会計電源開発促進勘定</v>
      </c>
      <c r="K35" s="13"/>
      <c r="L35" s="13"/>
      <c r="O35" s="13"/>
      <c r="P35" s="13"/>
      <c r="Q35" s="19"/>
      <c r="T35" s="13"/>
      <c r="Y35" s="32" t="s">
        <v>444</v>
      </c>
      <c r="Z35" s="32" t="s">
        <v>577</v>
      </c>
      <c r="AC35" s="31"/>
      <c r="AF35" s="30"/>
      <c r="AK35" s="51" t="str">
        <f t="shared" si="7"/>
        <v>h</v>
      </c>
    </row>
    <row r="36" spans="1:37" ht="13.5" customHeight="1" x14ac:dyDescent="0.15">
      <c r="A36" s="13"/>
      <c r="B36" s="13"/>
      <c r="F36" s="18" t="s">
        <v>308</v>
      </c>
      <c r="G36" s="17"/>
      <c r="H36" s="13" t="str">
        <f t="shared" si="1"/>
        <v/>
      </c>
      <c r="I36" s="13" t="str">
        <f t="shared" si="5"/>
        <v>エネルギー対策特別会計電源開発促進勘定</v>
      </c>
      <c r="K36" s="13"/>
      <c r="L36" s="13"/>
      <c r="O36" s="13"/>
      <c r="P36" s="13"/>
      <c r="Q36" s="19"/>
      <c r="T36" s="13"/>
      <c r="U36" s="32" t="s">
        <v>694</v>
      </c>
      <c r="Y36" s="32" t="s">
        <v>445</v>
      </c>
      <c r="Z36" s="32" t="s">
        <v>578</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446</v>
      </c>
      <c r="Z37" s="32" t="s">
        <v>579</v>
      </c>
      <c r="AF37" s="30"/>
      <c r="AK37" s="51" t="str">
        <f t="shared" si="7"/>
        <v>j</v>
      </c>
    </row>
    <row r="38" spans="1:37" x14ac:dyDescent="0.15">
      <c r="A38" s="13"/>
      <c r="B38" s="13"/>
      <c r="F38" s="13"/>
      <c r="G38" s="19"/>
      <c r="K38" s="13"/>
      <c r="L38" s="13"/>
      <c r="O38" s="13"/>
      <c r="P38" s="13"/>
      <c r="Q38" s="19"/>
      <c r="T38" s="13"/>
      <c r="U38" s="32" t="s">
        <v>383</v>
      </c>
      <c r="Y38" s="32" t="s">
        <v>447</v>
      </c>
      <c r="Z38" s="32" t="s">
        <v>580</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393</v>
      </c>
      <c r="Y39" s="32" t="s">
        <v>448</v>
      </c>
      <c r="Z39" s="32" t="s">
        <v>581</v>
      </c>
      <c r="AF39" s="30"/>
      <c r="AK39" s="51" t="str">
        <f t="shared" si="7"/>
        <v>l</v>
      </c>
    </row>
    <row r="40" spans="1:37" x14ac:dyDescent="0.15">
      <c r="A40" s="13"/>
      <c r="B40" s="13"/>
      <c r="F40" s="13"/>
      <c r="G40" s="19"/>
      <c r="K40" s="13"/>
      <c r="L40" s="13"/>
      <c r="O40" s="13"/>
      <c r="P40" s="13"/>
      <c r="Q40" s="19"/>
      <c r="T40" s="13"/>
      <c r="Y40" s="32" t="s">
        <v>449</v>
      </c>
      <c r="Z40" s="32" t="s">
        <v>582</v>
      </c>
      <c r="AF40" s="30"/>
      <c r="AK40" s="51" t="str">
        <f t="shared" si="7"/>
        <v>m</v>
      </c>
    </row>
    <row r="41" spans="1:37" x14ac:dyDescent="0.15">
      <c r="A41" s="13"/>
      <c r="B41" s="13"/>
      <c r="F41" s="13"/>
      <c r="G41" s="19"/>
      <c r="K41" s="13"/>
      <c r="L41" s="13"/>
      <c r="O41" s="13"/>
      <c r="P41" s="13"/>
      <c r="Q41" s="19"/>
      <c r="T41" s="13"/>
      <c r="Y41" s="32" t="s">
        <v>450</v>
      </c>
      <c r="Z41" s="32" t="s">
        <v>583</v>
      </c>
      <c r="AF41" s="30"/>
      <c r="AK41" s="51" t="str">
        <f t="shared" si="7"/>
        <v>n</v>
      </c>
    </row>
    <row r="42" spans="1:37" x14ac:dyDescent="0.15">
      <c r="A42" s="13"/>
      <c r="B42" s="13"/>
      <c r="F42" s="13"/>
      <c r="G42" s="19"/>
      <c r="K42" s="13"/>
      <c r="L42" s="13"/>
      <c r="O42" s="13"/>
      <c r="P42" s="13"/>
      <c r="Q42" s="19"/>
      <c r="T42" s="13"/>
      <c r="Y42" s="32" t="s">
        <v>451</v>
      </c>
      <c r="Z42" s="32" t="s">
        <v>584</v>
      </c>
      <c r="AF42" s="30"/>
      <c r="AK42" s="51" t="str">
        <f t="shared" si="7"/>
        <v>o</v>
      </c>
    </row>
    <row r="43" spans="1:37" x14ac:dyDescent="0.15">
      <c r="A43" s="13"/>
      <c r="B43" s="13"/>
      <c r="F43" s="13"/>
      <c r="G43" s="19"/>
      <c r="K43" s="13"/>
      <c r="L43" s="13"/>
      <c r="O43" s="13"/>
      <c r="P43" s="13"/>
      <c r="Q43" s="19"/>
      <c r="T43" s="13"/>
      <c r="Y43" s="32" t="s">
        <v>452</v>
      </c>
      <c r="Z43" s="32" t="s">
        <v>585</v>
      </c>
      <c r="AF43" s="30"/>
      <c r="AK43" s="51" t="str">
        <f t="shared" si="7"/>
        <v>p</v>
      </c>
    </row>
    <row r="44" spans="1:37" x14ac:dyDescent="0.15">
      <c r="A44" s="13"/>
      <c r="B44" s="13"/>
      <c r="F44" s="13"/>
      <c r="G44" s="19"/>
      <c r="K44" s="13"/>
      <c r="L44" s="13"/>
      <c r="O44" s="13"/>
      <c r="P44" s="13"/>
      <c r="Q44" s="19"/>
      <c r="T44" s="13"/>
      <c r="Y44" s="32" t="s">
        <v>453</v>
      </c>
      <c r="Z44" s="32" t="s">
        <v>586</v>
      </c>
      <c r="AF44" s="30"/>
      <c r="AK44" s="51" t="str">
        <f t="shared" si="7"/>
        <v>q</v>
      </c>
    </row>
    <row r="45" spans="1:37" x14ac:dyDescent="0.15">
      <c r="A45" s="13"/>
      <c r="B45" s="13"/>
      <c r="F45" s="13"/>
      <c r="G45" s="19"/>
      <c r="K45" s="13"/>
      <c r="L45" s="13"/>
      <c r="O45" s="13"/>
      <c r="P45" s="13"/>
      <c r="Q45" s="19"/>
      <c r="T45" s="13"/>
      <c r="Y45" s="32" t="s">
        <v>454</v>
      </c>
      <c r="Z45" s="32" t="s">
        <v>587</v>
      </c>
      <c r="AF45" s="30"/>
      <c r="AK45" s="51" t="str">
        <f t="shared" si="7"/>
        <v>r</v>
      </c>
    </row>
    <row r="46" spans="1:37" x14ac:dyDescent="0.15">
      <c r="A46" s="13"/>
      <c r="B46" s="13"/>
      <c r="F46" s="13"/>
      <c r="G46" s="19"/>
      <c r="K46" s="13"/>
      <c r="L46" s="13"/>
      <c r="O46" s="13"/>
      <c r="P46" s="13"/>
      <c r="Q46" s="19"/>
      <c r="T46" s="13"/>
      <c r="Y46" s="32" t="s">
        <v>455</v>
      </c>
      <c r="Z46" s="32" t="s">
        <v>588</v>
      </c>
      <c r="AF46" s="30"/>
      <c r="AK46" s="51" t="str">
        <f t="shared" si="7"/>
        <v>s</v>
      </c>
    </row>
    <row r="47" spans="1:37" x14ac:dyDescent="0.15">
      <c r="A47" s="13"/>
      <c r="B47" s="13"/>
      <c r="F47" s="13"/>
      <c r="G47" s="19"/>
      <c r="K47" s="13"/>
      <c r="L47" s="13"/>
      <c r="O47" s="13"/>
      <c r="P47" s="13"/>
      <c r="Q47" s="19"/>
      <c r="T47" s="13"/>
      <c r="Y47" s="32" t="s">
        <v>456</v>
      </c>
      <c r="Z47" s="32" t="s">
        <v>589</v>
      </c>
      <c r="AF47" s="30"/>
      <c r="AK47" s="51" t="str">
        <f t="shared" si="7"/>
        <v>t</v>
      </c>
    </row>
    <row r="48" spans="1:37" x14ac:dyDescent="0.15">
      <c r="A48" s="13"/>
      <c r="B48" s="13"/>
      <c r="F48" s="13"/>
      <c r="G48" s="19"/>
      <c r="K48" s="13"/>
      <c r="L48" s="13"/>
      <c r="O48" s="13"/>
      <c r="P48" s="13"/>
      <c r="Q48" s="19"/>
      <c r="T48" s="13"/>
      <c r="Y48" s="32" t="s">
        <v>457</v>
      </c>
      <c r="Z48" s="32" t="s">
        <v>590</v>
      </c>
      <c r="AF48" s="30"/>
      <c r="AK48" s="51" t="str">
        <f t="shared" si="7"/>
        <v>u</v>
      </c>
    </row>
    <row r="49" spans="1:37" x14ac:dyDescent="0.15">
      <c r="A49" s="13"/>
      <c r="B49" s="13"/>
      <c r="F49" s="13"/>
      <c r="G49" s="19"/>
      <c r="K49" s="13"/>
      <c r="L49" s="13"/>
      <c r="O49" s="13"/>
      <c r="P49" s="13"/>
      <c r="Q49" s="19"/>
      <c r="T49" s="13"/>
      <c r="Y49" s="32" t="s">
        <v>458</v>
      </c>
      <c r="Z49" s="32" t="s">
        <v>591</v>
      </c>
      <c r="AF49" s="30"/>
      <c r="AK49" s="51" t="str">
        <f t="shared" si="7"/>
        <v>v</v>
      </c>
    </row>
    <row r="50" spans="1:37" x14ac:dyDescent="0.15">
      <c r="A50" s="13"/>
      <c r="B50" s="13"/>
      <c r="F50" s="13"/>
      <c r="G50" s="19"/>
      <c r="K50" s="13"/>
      <c r="L50" s="13"/>
      <c r="O50" s="13"/>
      <c r="P50" s="13"/>
      <c r="Q50" s="19"/>
      <c r="T50" s="13"/>
      <c r="Y50" s="32" t="s">
        <v>459</v>
      </c>
      <c r="Z50" s="32" t="s">
        <v>592</v>
      </c>
      <c r="AF50" s="30"/>
    </row>
    <row r="51" spans="1:37" x14ac:dyDescent="0.15">
      <c r="A51" s="13"/>
      <c r="B51" s="13"/>
      <c r="F51" s="13"/>
      <c r="G51" s="19"/>
      <c r="K51" s="13"/>
      <c r="L51" s="13"/>
      <c r="O51" s="13"/>
      <c r="P51" s="13"/>
      <c r="Q51" s="19"/>
      <c r="T51" s="13"/>
      <c r="Y51" s="32" t="s">
        <v>460</v>
      </c>
      <c r="Z51" s="32" t="s">
        <v>593</v>
      </c>
      <c r="AF51" s="30"/>
    </row>
    <row r="52" spans="1:37" x14ac:dyDescent="0.15">
      <c r="A52" s="13"/>
      <c r="B52" s="13"/>
      <c r="F52" s="13"/>
      <c r="G52" s="19"/>
      <c r="K52" s="13"/>
      <c r="L52" s="13"/>
      <c r="O52" s="13"/>
      <c r="P52" s="13"/>
      <c r="Q52" s="19"/>
      <c r="T52" s="13"/>
      <c r="Y52" s="32" t="s">
        <v>461</v>
      </c>
      <c r="Z52" s="32" t="s">
        <v>594</v>
      </c>
      <c r="AF52" s="30"/>
    </row>
    <row r="53" spans="1:37" x14ac:dyDescent="0.15">
      <c r="A53" s="13"/>
      <c r="B53" s="13"/>
      <c r="F53" s="13"/>
      <c r="G53" s="19"/>
      <c r="K53" s="13"/>
      <c r="L53" s="13"/>
      <c r="O53" s="13"/>
      <c r="P53" s="13"/>
      <c r="Q53" s="19"/>
      <c r="T53" s="13"/>
      <c r="Y53" s="32" t="s">
        <v>462</v>
      </c>
      <c r="Z53" s="32" t="s">
        <v>595</v>
      </c>
      <c r="AF53" s="30"/>
    </row>
    <row r="54" spans="1:37" x14ac:dyDescent="0.15">
      <c r="A54" s="13"/>
      <c r="B54" s="13"/>
      <c r="F54" s="13"/>
      <c r="G54" s="19"/>
      <c r="K54" s="13"/>
      <c r="L54" s="13"/>
      <c r="O54" s="13"/>
      <c r="P54" s="20"/>
      <c r="Q54" s="19"/>
      <c r="T54" s="13"/>
      <c r="Y54" s="32" t="s">
        <v>463</v>
      </c>
      <c r="Z54" s="32" t="s">
        <v>596</v>
      </c>
      <c r="AF54" s="30"/>
    </row>
    <row r="55" spans="1:37" x14ac:dyDescent="0.15">
      <c r="A55" s="13"/>
      <c r="B55" s="13"/>
      <c r="F55" s="13"/>
      <c r="G55" s="19"/>
      <c r="K55" s="13"/>
      <c r="L55" s="13"/>
      <c r="O55" s="13"/>
      <c r="P55" s="13"/>
      <c r="Q55" s="19"/>
      <c r="T55" s="13"/>
      <c r="Y55" s="32" t="s">
        <v>464</v>
      </c>
      <c r="Z55" s="32" t="s">
        <v>597</v>
      </c>
      <c r="AF55" s="30"/>
    </row>
    <row r="56" spans="1:37" x14ac:dyDescent="0.15">
      <c r="A56" s="13"/>
      <c r="B56" s="13"/>
      <c r="F56" s="13"/>
      <c r="G56" s="19"/>
      <c r="K56" s="13"/>
      <c r="L56" s="13"/>
      <c r="O56" s="13"/>
      <c r="P56" s="13"/>
      <c r="Q56" s="19"/>
      <c r="T56" s="13"/>
      <c r="Y56" s="32" t="s">
        <v>465</v>
      </c>
      <c r="Z56" s="32" t="s">
        <v>598</v>
      </c>
      <c r="AF56" s="30"/>
    </row>
    <row r="57" spans="1:37" x14ac:dyDescent="0.15">
      <c r="A57" s="13"/>
      <c r="B57" s="13"/>
      <c r="F57" s="13"/>
      <c r="G57" s="19"/>
      <c r="K57" s="13"/>
      <c r="L57" s="13"/>
      <c r="O57" s="13"/>
      <c r="P57" s="13"/>
      <c r="Q57" s="19"/>
      <c r="T57" s="13"/>
      <c r="Y57" s="32" t="s">
        <v>466</v>
      </c>
      <c r="Z57" s="32" t="s">
        <v>599</v>
      </c>
      <c r="AF57" s="30"/>
    </row>
    <row r="58" spans="1:37" x14ac:dyDescent="0.15">
      <c r="A58" s="13"/>
      <c r="B58" s="13"/>
      <c r="F58" s="13"/>
      <c r="G58" s="19"/>
      <c r="K58" s="13"/>
      <c r="L58" s="13"/>
      <c r="O58" s="13"/>
      <c r="P58" s="13"/>
      <c r="Q58" s="19"/>
      <c r="T58" s="13"/>
      <c r="Y58" s="32" t="s">
        <v>467</v>
      </c>
      <c r="Z58" s="32" t="s">
        <v>600</v>
      </c>
      <c r="AF58" s="30"/>
    </row>
    <row r="59" spans="1:37" x14ac:dyDescent="0.15">
      <c r="A59" s="13"/>
      <c r="B59" s="13"/>
      <c r="F59" s="13"/>
      <c r="G59" s="19"/>
      <c r="K59" s="13"/>
      <c r="L59" s="13"/>
      <c r="O59" s="13"/>
      <c r="P59" s="13"/>
      <c r="Q59" s="19"/>
      <c r="T59" s="13"/>
      <c r="Y59" s="32" t="s">
        <v>468</v>
      </c>
      <c r="Z59" s="32" t="s">
        <v>601</v>
      </c>
      <c r="AF59" s="30"/>
    </row>
    <row r="60" spans="1:37" x14ac:dyDescent="0.15">
      <c r="A60" s="13"/>
      <c r="B60" s="13"/>
      <c r="F60" s="13"/>
      <c r="G60" s="19"/>
      <c r="K60" s="13"/>
      <c r="L60" s="13"/>
      <c r="O60" s="13"/>
      <c r="P60" s="13"/>
      <c r="Q60" s="19"/>
      <c r="T60" s="13"/>
      <c r="Y60" s="32" t="s">
        <v>469</v>
      </c>
      <c r="Z60" s="32" t="s">
        <v>602</v>
      </c>
      <c r="AF60" s="30"/>
    </row>
    <row r="61" spans="1:37" x14ac:dyDescent="0.15">
      <c r="A61" s="13"/>
      <c r="B61" s="13"/>
      <c r="F61" s="13"/>
      <c r="G61" s="19"/>
      <c r="K61" s="13"/>
      <c r="L61" s="13"/>
      <c r="O61" s="13"/>
      <c r="P61" s="13"/>
      <c r="Q61" s="19"/>
      <c r="T61" s="13"/>
      <c r="Y61" s="32" t="s">
        <v>470</v>
      </c>
      <c r="Z61" s="32" t="s">
        <v>603</v>
      </c>
      <c r="AF61" s="30"/>
    </row>
    <row r="62" spans="1:37" x14ac:dyDescent="0.15">
      <c r="A62" s="13"/>
      <c r="B62" s="13"/>
      <c r="F62" s="13"/>
      <c r="G62" s="19"/>
      <c r="K62" s="13"/>
      <c r="L62" s="13"/>
      <c r="O62" s="13"/>
      <c r="P62" s="13"/>
      <c r="Q62" s="19"/>
      <c r="T62" s="13"/>
      <c r="Y62" s="32" t="s">
        <v>471</v>
      </c>
      <c r="Z62" s="32" t="s">
        <v>604</v>
      </c>
      <c r="AF62" s="30"/>
    </row>
    <row r="63" spans="1:37" x14ac:dyDescent="0.15">
      <c r="A63" s="13"/>
      <c r="B63" s="13"/>
      <c r="F63" s="13"/>
      <c r="G63" s="19"/>
      <c r="K63" s="13"/>
      <c r="L63" s="13"/>
      <c r="O63" s="13"/>
      <c r="P63" s="13"/>
      <c r="Q63" s="19"/>
      <c r="T63" s="13"/>
      <c r="Y63" s="32" t="s">
        <v>472</v>
      </c>
      <c r="Z63" s="32" t="s">
        <v>605</v>
      </c>
      <c r="AF63" s="30"/>
    </row>
    <row r="64" spans="1:37" x14ac:dyDescent="0.15">
      <c r="A64" s="13"/>
      <c r="B64" s="13"/>
      <c r="F64" s="13"/>
      <c r="G64" s="19"/>
      <c r="K64" s="13"/>
      <c r="L64" s="13"/>
      <c r="O64" s="13"/>
      <c r="P64" s="13"/>
      <c r="Q64" s="19"/>
      <c r="T64" s="13"/>
      <c r="Y64" s="32" t="s">
        <v>473</v>
      </c>
      <c r="Z64" s="32" t="s">
        <v>606</v>
      </c>
      <c r="AF64" s="30"/>
    </row>
    <row r="65" spans="1:32" x14ac:dyDescent="0.15">
      <c r="A65" s="13"/>
      <c r="B65" s="13"/>
      <c r="F65" s="13"/>
      <c r="G65" s="19"/>
      <c r="K65" s="13"/>
      <c r="L65" s="13"/>
      <c r="O65" s="13"/>
      <c r="P65" s="13"/>
      <c r="Q65" s="19"/>
      <c r="T65" s="13"/>
      <c r="Y65" s="32" t="s">
        <v>474</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475</v>
      </c>
      <c r="Z67" s="32" t="s">
        <v>609</v>
      </c>
      <c r="AF67" s="30"/>
    </row>
    <row r="68" spans="1:32" x14ac:dyDescent="0.15">
      <c r="A68" s="13"/>
      <c r="B68" s="13"/>
      <c r="F68" s="13"/>
      <c r="G68" s="19"/>
      <c r="K68" s="13"/>
      <c r="L68" s="13"/>
      <c r="O68" s="13"/>
      <c r="P68" s="13"/>
      <c r="Q68" s="19"/>
      <c r="T68" s="13"/>
      <c r="Y68" s="32" t="s">
        <v>476</v>
      </c>
      <c r="Z68" s="32" t="s">
        <v>610</v>
      </c>
      <c r="AF68" s="30"/>
    </row>
    <row r="69" spans="1:32" x14ac:dyDescent="0.15">
      <c r="A69" s="13"/>
      <c r="B69" s="13"/>
      <c r="F69" s="13"/>
      <c r="G69" s="19"/>
      <c r="K69" s="13"/>
      <c r="L69" s="13"/>
      <c r="O69" s="13"/>
      <c r="P69" s="13"/>
      <c r="Q69" s="19"/>
      <c r="T69" s="13"/>
      <c r="Y69" s="32" t="s">
        <v>477</v>
      </c>
      <c r="Z69" s="32" t="s">
        <v>611</v>
      </c>
      <c r="AF69" s="30"/>
    </row>
    <row r="70" spans="1:32" x14ac:dyDescent="0.15">
      <c r="A70" s="13"/>
      <c r="B70" s="13"/>
      <c r="Y70" s="32" t="s">
        <v>478</v>
      </c>
      <c r="Z70" s="32" t="s">
        <v>612</v>
      </c>
    </row>
    <row r="71" spans="1:32" x14ac:dyDescent="0.15">
      <c r="Y71" s="32" t="s">
        <v>479</v>
      </c>
      <c r="Z71" s="32" t="s">
        <v>613</v>
      </c>
    </row>
    <row r="72" spans="1:32" x14ac:dyDescent="0.15">
      <c r="Y72" s="32" t="s">
        <v>480</v>
      </c>
      <c r="Z72" s="32" t="s">
        <v>614</v>
      </c>
    </row>
    <row r="73" spans="1:32" x14ac:dyDescent="0.15">
      <c r="Y73" s="32" t="s">
        <v>481</v>
      </c>
      <c r="Z73" s="32" t="s">
        <v>615</v>
      </c>
    </row>
    <row r="74" spans="1:32" x14ac:dyDescent="0.15">
      <c r="Y74" s="32" t="s">
        <v>482</v>
      </c>
      <c r="Z74" s="32" t="s">
        <v>616</v>
      </c>
    </row>
    <row r="75" spans="1:32" x14ac:dyDescent="0.15">
      <c r="Y75" s="32" t="s">
        <v>483</v>
      </c>
      <c r="Z75" s="32" t="s">
        <v>617</v>
      </c>
    </row>
    <row r="76" spans="1:32" x14ac:dyDescent="0.15">
      <c r="Y76" s="32" t="s">
        <v>484</v>
      </c>
      <c r="Z76" s="32" t="s">
        <v>618</v>
      </c>
    </row>
    <row r="77" spans="1:32" x14ac:dyDescent="0.15">
      <c r="Y77" s="32" t="s">
        <v>485</v>
      </c>
      <c r="Z77" s="32" t="s">
        <v>619</v>
      </c>
    </row>
    <row r="78" spans="1:32" x14ac:dyDescent="0.15">
      <c r="Y78" s="32" t="s">
        <v>486</v>
      </c>
      <c r="Z78" s="32" t="s">
        <v>620</v>
      </c>
    </row>
    <row r="79" spans="1:32" x14ac:dyDescent="0.15">
      <c r="Y79" s="32" t="s">
        <v>487</v>
      </c>
      <c r="Z79" s="32" t="s">
        <v>621</v>
      </c>
    </row>
    <row r="80" spans="1:32" x14ac:dyDescent="0.15">
      <c r="Y80" s="32" t="s">
        <v>488</v>
      </c>
      <c r="Z80" s="32" t="s">
        <v>622</v>
      </c>
    </row>
    <row r="81" spans="25:26" x14ac:dyDescent="0.15">
      <c r="Y81" s="32" t="s">
        <v>489</v>
      </c>
      <c r="Z81" s="32" t="s">
        <v>623</v>
      </c>
    </row>
    <row r="82" spans="25:26" x14ac:dyDescent="0.15">
      <c r="Y82" s="32" t="s">
        <v>490</v>
      </c>
      <c r="Z82" s="32" t="s">
        <v>624</v>
      </c>
    </row>
    <row r="83" spans="25:26" x14ac:dyDescent="0.15">
      <c r="Y83" s="32" t="s">
        <v>491</v>
      </c>
      <c r="Z83" s="32" t="s">
        <v>625</v>
      </c>
    </row>
    <row r="84" spans="25:26" x14ac:dyDescent="0.15">
      <c r="Y84" s="32" t="s">
        <v>492</v>
      </c>
      <c r="Z84" s="32" t="s">
        <v>626</v>
      </c>
    </row>
    <row r="85" spans="25:26" x14ac:dyDescent="0.15">
      <c r="Y85" s="32" t="s">
        <v>493</v>
      </c>
      <c r="Z85" s="32" t="s">
        <v>627</v>
      </c>
    </row>
    <row r="86" spans="25:26" x14ac:dyDescent="0.15">
      <c r="Y86" s="32" t="s">
        <v>494</v>
      </c>
      <c r="Z86" s="32" t="s">
        <v>628</v>
      </c>
    </row>
    <row r="87" spans="25:26" x14ac:dyDescent="0.15">
      <c r="Y87" s="32" t="s">
        <v>495</v>
      </c>
      <c r="Z87" s="32" t="s">
        <v>629</v>
      </c>
    </row>
    <row r="88" spans="25:26" x14ac:dyDescent="0.15">
      <c r="Y88" s="32" t="s">
        <v>496</v>
      </c>
      <c r="Z88" s="32" t="s">
        <v>630</v>
      </c>
    </row>
    <row r="89" spans="25:26" x14ac:dyDescent="0.15">
      <c r="Y89" s="32" t="s">
        <v>497</v>
      </c>
      <c r="Z89" s="32" t="s">
        <v>631</v>
      </c>
    </row>
    <row r="90" spans="25:26" x14ac:dyDescent="0.15">
      <c r="Y90" s="32" t="s">
        <v>498</v>
      </c>
      <c r="Z90" s="32" t="s">
        <v>632</v>
      </c>
    </row>
    <row r="91" spans="25:26" x14ac:dyDescent="0.15">
      <c r="Y91" s="32" t="s">
        <v>499</v>
      </c>
      <c r="Z91" s="32" t="s">
        <v>633</v>
      </c>
    </row>
    <row r="92" spans="25:26" x14ac:dyDescent="0.15">
      <c r="Y92" s="32" t="s">
        <v>500</v>
      </c>
      <c r="Z92" s="32" t="s">
        <v>634</v>
      </c>
    </row>
    <row r="93" spans="25:26" x14ac:dyDescent="0.15">
      <c r="Y93" s="32" t="s">
        <v>501</v>
      </c>
      <c r="Z93" s="32" t="s">
        <v>635</v>
      </c>
    </row>
    <row r="94" spans="25:26" x14ac:dyDescent="0.15">
      <c r="Y94" s="32" t="s">
        <v>502</v>
      </c>
      <c r="Z94" s="32" t="s">
        <v>636</v>
      </c>
    </row>
    <row r="95" spans="25:26" x14ac:dyDescent="0.15">
      <c r="Y95" s="32" t="s">
        <v>503</v>
      </c>
      <c r="Z95" s="32" t="s">
        <v>637</v>
      </c>
    </row>
    <row r="96" spans="25:26" x14ac:dyDescent="0.15">
      <c r="Y96" s="32" t="s">
        <v>405</v>
      </c>
      <c r="Z96" s="32" t="s">
        <v>638</v>
      </c>
    </row>
    <row r="97" spans="25:26" x14ac:dyDescent="0.15">
      <c r="Y97" s="32" t="s">
        <v>504</v>
      </c>
      <c r="Z97" s="32" t="s">
        <v>639</v>
      </c>
    </row>
    <row r="98" spans="25:26" x14ac:dyDescent="0.15">
      <c r="Y98" s="32" t="s">
        <v>505</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D23" sqref="AD23:AX29"/>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344</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8"/>
      <c r="AA2" s="829"/>
      <c r="AB2" s="1024" t="s">
        <v>11</v>
      </c>
      <c r="AC2" s="1025"/>
      <c r="AD2" s="1026"/>
      <c r="AE2" s="1030" t="s">
        <v>385</v>
      </c>
      <c r="AF2" s="1030"/>
      <c r="AG2" s="1030"/>
      <c r="AH2" s="1030"/>
      <c r="AI2" s="1030" t="s">
        <v>407</v>
      </c>
      <c r="AJ2" s="1030"/>
      <c r="AK2" s="1030"/>
      <c r="AL2" s="556"/>
      <c r="AM2" s="1030" t="s">
        <v>504</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7"/>
      <c r="AF3" s="917"/>
      <c r="AG3" s="917"/>
      <c r="AH3" s="917"/>
      <c r="AI3" s="917"/>
      <c r="AJ3" s="917"/>
      <c r="AK3" s="917"/>
      <c r="AL3" s="407"/>
      <c r="AM3" s="917"/>
      <c r="AN3" s="917"/>
      <c r="AO3" s="917"/>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344</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8"/>
      <c r="AA9" s="829"/>
      <c r="AB9" s="1024" t="s">
        <v>11</v>
      </c>
      <c r="AC9" s="1025"/>
      <c r="AD9" s="1026"/>
      <c r="AE9" s="1030" t="s">
        <v>385</v>
      </c>
      <c r="AF9" s="1030"/>
      <c r="AG9" s="1030"/>
      <c r="AH9" s="1030"/>
      <c r="AI9" s="1030" t="s">
        <v>407</v>
      </c>
      <c r="AJ9" s="1030"/>
      <c r="AK9" s="1030"/>
      <c r="AL9" s="556"/>
      <c r="AM9" s="1030" t="s">
        <v>504</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7"/>
      <c r="AF10" s="917"/>
      <c r="AG10" s="917"/>
      <c r="AH10" s="917"/>
      <c r="AI10" s="917"/>
      <c r="AJ10" s="917"/>
      <c r="AK10" s="917"/>
      <c r="AL10" s="407"/>
      <c r="AM10" s="917"/>
      <c r="AN10" s="917"/>
      <c r="AO10" s="917"/>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344</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8"/>
      <c r="AA16" s="829"/>
      <c r="AB16" s="1024" t="s">
        <v>11</v>
      </c>
      <c r="AC16" s="1025"/>
      <c r="AD16" s="1026"/>
      <c r="AE16" s="1030" t="s">
        <v>385</v>
      </c>
      <c r="AF16" s="1030"/>
      <c r="AG16" s="1030"/>
      <c r="AH16" s="1030"/>
      <c r="AI16" s="1030" t="s">
        <v>407</v>
      </c>
      <c r="AJ16" s="1030"/>
      <c r="AK16" s="1030"/>
      <c r="AL16" s="556"/>
      <c r="AM16" s="1030" t="s">
        <v>504</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7"/>
      <c r="AF17" s="917"/>
      <c r="AG17" s="917"/>
      <c r="AH17" s="917"/>
      <c r="AI17" s="917"/>
      <c r="AJ17" s="917"/>
      <c r="AK17" s="917"/>
      <c r="AL17" s="407"/>
      <c r="AM17" s="917"/>
      <c r="AN17" s="917"/>
      <c r="AO17" s="917"/>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344</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8"/>
      <c r="AA23" s="829"/>
      <c r="AB23" s="1024" t="s">
        <v>11</v>
      </c>
      <c r="AC23" s="1025"/>
      <c r="AD23" s="1026"/>
      <c r="AE23" s="1030" t="s">
        <v>385</v>
      </c>
      <c r="AF23" s="1030"/>
      <c r="AG23" s="1030"/>
      <c r="AH23" s="1030"/>
      <c r="AI23" s="1030" t="s">
        <v>407</v>
      </c>
      <c r="AJ23" s="1030"/>
      <c r="AK23" s="1030"/>
      <c r="AL23" s="556"/>
      <c r="AM23" s="1030" t="s">
        <v>504</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7"/>
      <c r="AF24" s="917"/>
      <c r="AG24" s="917"/>
      <c r="AH24" s="917"/>
      <c r="AI24" s="917"/>
      <c r="AJ24" s="917"/>
      <c r="AK24" s="917"/>
      <c r="AL24" s="407"/>
      <c r="AM24" s="917"/>
      <c r="AN24" s="917"/>
      <c r="AO24" s="917"/>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344</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8"/>
      <c r="AA30" s="829"/>
      <c r="AB30" s="1024" t="s">
        <v>11</v>
      </c>
      <c r="AC30" s="1025"/>
      <c r="AD30" s="1026"/>
      <c r="AE30" s="1030" t="s">
        <v>385</v>
      </c>
      <c r="AF30" s="1030"/>
      <c r="AG30" s="1030"/>
      <c r="AH30" s="1030"/>
      <c r="AI30" s="1030" t="s">
        <v>407</v>
      </c>
      <c r="AJ30" s="1030"/>
      <c r="AK30" s="1030"/>
      <c r="AL30" s="556"/>
      <c r="AM30" s="1030" t="s">
        <v>504</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7"/>
      <c r="AF31" s="917"/>
      <c r="AG31" s="917"/>
      <c r="AH31" s="917"/>
      <c r="AI31" s="917"/>
      <c r="AJ31" s="917"/>
      <c r="AK31" s="917"/>
      <c r="AL31" s="407"/>
      <c r="AM31" s="917"/>
      <c r="AN31" s="917"/>
      <c r="AO31" s="917"/>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344</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8"/>
      <c r="AA37" s="829"/>
      <c r="AB37" s="1024" t="s">
        <v>11</v>
      </c>
      <c r="AC37" s="1025"/>
      <c r="AD37" s="1026"/>
      <c r="AE37" s="1030" t="s">
        <v>385</v>
      </c>
      <c r="AF37" s="1030"/>
      <c r="AG37" s="1030"/>
      <c r="AH37" s="1030"/>
      <c r="AI37" s="1030" t="s">
        <v>407</v>
      </c>
      <c r="AJ37" s="1030"/>
      <c r="AK37" s="1030"/>
      <c r="AL37" s="556"/>
      <c r="AM37" s="1030" t="s">
        <v>504</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7"/>
      <c r="AF38" s="917"/>
      <c r="AG38" s="917"/>
      <c r="AH38" s="917"/>
      <c r="AI38" s="917"/>
      <c r="AJ38" s="917"/>
      <c r="AK38" s="917"/>
      <c r="AL38" s="407"/>
      <c r="AM38" s="917"/>
      <c r="AN38" s="917"/>
      <c r="AO38" s="917"/>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344</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8"/>
      <c r="AA44" s="829"/>
      <c r="AB44" s="1024" t="s">
        <v>11</v>
      </c>
      <c r="AC44" s="1025"/>
      <c r="AD44" s="1026"/>
      <c r="AE44" s="1030" t="s">
        <v>385</v>
      </c>
      <c r="AF44" s="1030"/>
      <c r="AG44" s="1030"/>
      <c r="AH44" s="1030"/>
      <c r="AI44" s="1030" t="s">
        <v>407</v>
      </c>
      <c r="AJ44" s="1030"/>
      <c r="AK44" s="1030"/>
      <c r="AL44" s="556"/>
      <c r="AM44" s="1030" t="s">
        <v>504</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7"/>
      <c r="AF45" s="917"/>
      <c r="AG45" s="917"/>
      <c r="AH45" s="917"/>
      <c r="AI45" s="917"/>
      <c r="AJ45" s="917"/>
      <c r="AK45" s="917"/>
      <c r="AL45" s="407"/>
      <c r="AM45" s="917"/>
      <c r="AN45" s="917"/>
      <c r="AO45" s="917"/>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344</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8"/>
      <c r="AA51" s="829"/>
      <c r="AB51" s="556" t="s">
        <v>11</v>
      </c>
      <c r="AC51" s="1025"/>
      <c r="AD51" s="1026"/>
      <c r="AE51" s="1030" t="s">
        <v>385</v>
      </c>
      <c r="AF51" s="1030"/>
      <c r="AG51" s="1030"/>
      <c r="AH51" s="1030"/>
      <c r="AI51" s="1030" t="s">
        <v>407</v>
      </c>
      <c r="AJ51" s="1030"/>
      <c r="AK51" s="1030"/>
      <c r="AL51" s="556"/>
      <c r="AM51" s="1030" t="s">
        <v>504</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7"/>
      <c r="AF52" s="917"/>
      <c r="AG52" s="917"/>
      <c r="AH52" s="917"/>
      <c r="AI52" s="917"/>
      <c r="AJ52" s="917"/>
      <c r="AK52" s="917"/>
      <c r="AL52" s="407"/>
      <c r="AM52" s="917"/>
      <c r="AN52" s="917"/>
      <c r="AO52" s="917"/>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344</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8"/>
      <c r="AA58" s="829"/>
      <c r="AB58" s="1024" t="s">
        <v>11</v>
      </c>
      <c r="AC58" s="1025"/>
      <c r="AD58" s="1026"/>
      <c r="AE58" s="1030" t="s">
        <v>385</v>
      </c>
      <c r="AF58" s="1030"/>
      <c r="AG58" s="1030"/>
      <c r="AH58" s="1030"/>
      <c r="AI58" s="1030" t="s">
        <v>407</v>
      </c>
      <c r="AJ58" s="1030"/>
      <c r="AK58" s="1030"/>
      <c r="AL58" s="556"/>
      <c r="AM58" s="1030" t="s">
        <v>504</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7"/>
      <c r="AF59" s="917"/>
      <c r="AG59" s="917"/>
      <c r="AH59" s="917"/>
      <c r="AI59" s="917"/>
      <c r="AJ59" s="917"/>
      <c r="AK59" s="917"/>
      <c r="AL59" s="407"/>
      <c r="AM59" s="917"/>
      <c r="AN59" s="917"/>
      <c r="AO59" s="917"/>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344</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8"/>
      <c r="AA65" s="829"/>
      <c r="AB65" s="1024" t="s">
        <v>11</v>
      </c>
      <c r="AC65" s="1025"/>
      <c r="AD65" s="1026"/>
      <c r="AE65" s="1030" t="s">
        <v>385</v>
      </c>
      <c r="AF65" s="1030"/>
      <c r="AG65" s="1030"/>
      <c r="AH65" s="1030"/>
      <c r="AI65" s="1030" t="s">
        <v>407</v>
      </c>
      <c r="AJ65" s="1030"/>
      <c r="AK65" s="1030"/>
      <c r="AL65" s="556"/>
      <c r="AM65" s="1030" t="s">
        <v>504</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7"/>
      <c r="AF66" s="917"/>
      <c r="AG66" s="917"/>
      <c r="AH66" s="917"/>
      <c r="AI66" s="917"/>
      <c r="AJ66" s="917"/>
      <c r="AK66" s="917"/>
      <c r="AL66" s="407"/>
      <c r="AM66" s="917"/>
      <c r="AN66" s="917"/>
      <c r="AO66" s="917"/>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3" zoomScale="70" zoomScaleNormal="75" zoomScaleSheetLayoutView="70" zoomScalePageLayoutView="70" workbookViewId="0">
      <selection activeCell="AD23" sqref="AD23:AX2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361</v>
      </c>
      <c r="H2" s="594"/>
      <c r="I2" s="594"/>
      <c r="J2" s="594"/>
      <c r="K2" s="594"/>
      <c r="L2" s="594"/>
      <c r="M2" s="594"/>
      <c r="N2" s="594"/>
      <c r="O2" s="594"/>
      <c r="P2" s="594"/>
      <c r="Q2" s="594"/>
      <c r="R2" s="594"/>
      <c r="S2" s="594"/>
      <c r="T2" s="594"/>
      <c r="U2" s="594"/>
      <c r="V2" s="594"/>
      <c r="W2" s="594"/>
      <c r="X2" s="594"/>
      <c r="Y2" s="594"/>
      <c r="Z2" s="594"/>
      <c r="AA2" s="594"/>
      <c r="AB2" s="595"/>
      <c r="AC2" s="593" t="s">
        <v>363</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4" t="s">
        <v>17</v>
      </c>
      <c r="H3" s="666"/>
      <c r="I3" s="666"/>
      <c r="J3" s="666"/>
      <c r="K3" s="666"/>
      <c r="L3" s="665" t="s">
        <v>18</v>
      </c>
      <c r="M3" s="666"/>
      <c r="N3" s="666"/>
      <c r="O3" s="666"/>
      <c r="P3" s="666"/>
      <c r="Q3" s="666"/>
      <c r="R3" s="666"/>
      <c r="S3" s="666"/>
      <c r="T3" s="666"/>
      <c r="U3" s="666"/>
      <c r="V3" s="666"/>
      <c r="W3" s="666"/>
      <c r="X3" s="667"/>
      <c r="Y3" s="651" t="s">
        <v>19</v>
      </c>
      <c r="Z3" s="652"/>
      <c r="AA3" s="652"/>
      <c r="AB3" s="800"/>
      <c r="AC3" s="814"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4"/>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3"/>
      <c r="B15" s="1044"/>
      <c r="C15" s="1044"/>
      <c r="D15" s="1044"/>
      <c r="E15" s="1044"/>
      <c r="F15" s="1045"/>
      <c r="G15" s="593" t="s">
        <v>267</v>
      </c>
      <c r="H15" s="594"/>
      <c r="I15" s="594"/>
      <c r="J15" s="594"/>
      <c r="K15" s="594"/>
      <c r="L15" s="594"/>
      <c r="M15" s="594"/>
      <c r="N15" s="594"/>
      <c r="O15" s="594"/>
      <c r="P15" s="594"/>
      <c r="Q15" s="594"/>
      <c r="R15" s="594"/>
      <c r="S15" s="594"/>
      <c r="T15" s="594"/>
      <c r="U15" s="594"/>
      <c r="V15" s="594"/>
      <c r="W15" s="594"/>
      <c r="X15" s="594"/>
      <c r="Y15" s="594"/>
      <c r="Z15" s="594"/>
      <c r="AA15" s="594"/>
      <c r="AB15" s="595"/>
      <c r="AC15" s="593" t="s">
        <v>268</v>
      </c>
      <c r="AD15" s="594"/>
      <c r="AE15" s="594"/>
      <c r="AF15" s="594"/>
      <c r="AG15" s="594"/>
      <c r="AH15" s="594"/>
      <c r="AI15" s="594"/>
      <c r="AJ15" s="594"/>
      <c r="AK15" s="594"/>
      <c r="AL15" s="594"/>
      <c r="AM15" s="594"/>
      <c r="AN15" s="594"/>
      <c r="AO15" s="594"/>
      <c r="AP15" s="594"/>
      <c r="AQ15" s="594"/>
      <c r="AR15" s="594"/>
      <c r="AS15" s="594"/>
      <c r="AT15" s="594"/>
      <c r="AU15" s="594"/>
      <c r="AV15" s="594"/>
      <c r="AW15" s="594"/>
      <c r="AX15" s="795"/>
      <c r="AY15">
        <f>COUNTA($G$17,$AC$17)</f>
        <v>0</v>
      </c>
    </row>
    <row r="16" spans="1:51" ht="25.5" customHeight="1" x14ac:dyDescent="0.15">
      <c r="A16" s="1043"/>
      <c r="B16" s="1044"/>
      <c r="C16" s="1044"/>
      <c r="D16" s="1044"/>
      <c r="E16" s="1044"/>
      <c r="F16" s="1045"/>
      <c r="G16" s="814"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800"/>
      <c r="AC16" s="814"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4"/>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3"/>
      <c r="B28" s="1044"/>
      <c r="C28" s="1044"/>
      <c r="D28" s="1044"/>
      <c r="E28" s="1044"/>
      <c r="F28" s="1045"/>
      <c r="G28" s="593" t="s">
        <v>266</v>
      </c>
      <c r="H28" s="594"/>
      <c r="I28" s="594"/>
      <c r="J28" s="594"/>
      <c r="K28" s="594"/>
      <c r="L28" s="594"/>
      <c r="M28" s="594"/>
      <c r="N28" s="594"/>
      <c r="O28" s="594"/>
      <c r="P28" s="594"/>
      <c r="Q28" s="594"/>
      <c r="R28" s="594"/>
      <c r="S28" s="594"/>
      <c r="T28" s="594"/>
      <c r="U28" s="594"/>
      <c r="V28" s="594"/>
      <c r="W28" s="594"/>
      <c r="X28" s="594"/>
      <c r="Y28" s="594"/>
      <c r="Z28" s="594"/>
      <c r="AA28" s="594"/>
      <c r="AB28" s="595"/>
      <c r="AC28" s="593" t="s">
        <v>269</v>
      </c>
      <c r="AD28" s="594"/>
      <c r="AE28" s="594"/>
      <c r="AF28" s="594"/>
      <c r="AG28" s="594"/>
      <c r="AH28" s="594"/>
      <c r="AI28" s="594"/>
      <c r="AJ28" s="594"/>
      <c r="AK28" s="594"/>
      <c r="AL28" s="594"/>
      <c r="AM28" s="594"/>
      <c r="AN28" s="594"/>
      <c r="AO28" s="594"/>
      <c r="AP28" s="594"/>
      <c r="AQ28" s="594"/>
      <c r="AR28" s="594"/>
      <c r="AS28" s="594"/>
      <c r="AT28" s="594"/>
      <c r="AU28" s="594"/>
      <c r="AV28" s="594"/>
      <c r="AW28" s="594"/>
      <c r="AX28" s="795"/>
      <c r="AY28">
        <f>COUNTA($G$30,$AC$30)</f>
        <v>0</v>
      </c>
    </row>
    <row r="29" spans="1:51" ht="24.75" customHeight="1" x14ac:dyDescent="0.15">
      <c r="A29" s="1043"/>
      <c r="B29" s="1044"/>
      <c r="C29" s="1044"/>
      <c r="D29" s="1044"/>
      <c r="E29" s="1044"/>
      <c r="F29" s="1045"/>
      <c r="G29" s="814"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800"/>
      <c r="AC29" s="814"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4"/>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3"/>
      <c r="B41" s="1044"/>
      <c r="C41" s="1044"/>
      <c r="D41" s="1044"/>
      <c r="E41" s="1044"/>
      <c r="F41" s="1045"/>
      <c r="G41" s="593" t="s">
        <v>314</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5"/>
      <c r="AY41">
        <f>COUNTA($G$43,$AC$43)</f>
        <v>0</v>
      </c>
    </row>
    <row r="42" spans="1:51" ht="24.75" customHeight="1" x14ac:dyDescent="0.15">
      <c r="A42" s="1043"/>
      <c r="B42" s="1044"/>
      <c r="C42" s="1044"/>
      <c r="D42" s="1044"/>
      <c r="E42" s="1044"/>
      <c r="F42" s="1045"/>
      <c r="G42" s="814"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800"/>
      <c r="AC42" s="814"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4"/>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270</v>
      </c>
      <c r="AD55" s="594"/>
      <c r="AE55" s="594"/>
      <c r="AF55" s="594"/>
      <c r="AG55" s="594"/>
      <c r="AH55" s="594"/>
      <c r="AI55" s="594"/>
      <c r="AJ55" s="594"/>
      <c r="AK55" s="594"/>
      <c r="AL55" s="594"/>
      <c r="AM55" s="594"/>
      <c r="AN55" s="594"/>
      <c r="AO55" s="594"/>
      <c r="AP55" s="594"/>
      <c r="AQ55" s="594"/>
      <c r="AR55" s="594"/>
      <c r="AS55" s="594"/>
      <c r="AT55" s="594"/>
      <c r="AU55" s="594"/>
      <c r="AV55" s="594"/>
      <c r="AW55" s="594"/>
      <c r="AX55" s="795"/>
      <c r="AY55">
        <f>COUNTA($G$57,$AC$57)</f>
        <v>0</v>
      </c>
    </row>
    <row r="56" spans="1:51" ht="24.75" customHeight="1" x14ac:dyDescent="0.15">
      <c r="A56" s="1043"/>
      <c r="B56" s="1044"/>
      <c r="C56" s="1044"/>
      <c r="D56" s="1044"/>
      <c r="E56" s="1044"/>
      <c r="F56" s="1045"/>
      <c r="G56" s="814"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800"/>
      <c r="AC56" s="814"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4"/>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3"/>
      <c r="B68" s="1044"/>
      <c r="C68" s="1044"/>
      <c r="D68" s="1044"/>
      <c r="E68" s="1044"/>
      <c r="F68" s="1045"/>
      <c r="G68" s="593" t="s">
        <v>271</v>
      </c>
      <c r="H68" s="594"/>
      <c r="I68" s="594"/>
      <c r="J68" s="594"/>
      <c r="K68" s="594"/>
      <c r="L68" s="594"/>
      <c r="M68" s="594"/>
      <c r="N68" s="594"/>
      <c r="O68" s="594"/>
      <c r="P68" s="594"/>
      <c r="Q68" s="594"/>
      <c r="R68" s="594"/>
      <c r="S68" s="594"/>
      <c r="T68" s="594"/>
      <c r="U68" s="594"/>
      <c r="V68" s="594"/>
      <c r="W68" s="594"/>
      <c r="X68" s="594"/>
      <c r="Y68" s="594"/>
      <c r="Z68" s="594"/>
      <c r="AA68" s="594"/>
      <c r="AB68" s="595"/>
      <c r="AC68" s="593" t="s">
        <v>272</v>
      </c>
      <c r="AD68" s="594"/>
      <c r="AE68" s="594"/>
      <c r="AF68" s="594"/>
      <c r="AG68" s="594"/>
      <c r="AH68" s="594"/>
      <c r="AI68" s="594"/>
      <c r="AJ68" s="594"/>
      <c r="AK68" s="594"/>
      <c r="AL68" s="594"/>
      <c r="AM68" s="594"/>
      <c r="AN68" s="594"/>
      <c r="AO68" s="594"/>
      <c r="AP68" s="594"/>
      <c r="AQ68" s="594"/>
      <c r="AR68" s="594"/>
      <c r="AS68" s="594"/>
      <c r="AT68" s="594"/>
      <c r="AU68" s="594"/>
      <c r="AV68" s="594"/>
      <c r="AW68" s="594"/>
      <c r="AX68" s="795"/>
      <c r="AY68">
        <f>COUNTA($G$70,$AC$70)</f>
        <v>0</v>
      </c>
    </row>
    <row r="69" spans="1:51" ht="25.5" customHeight="1" x14ac:dyDescent="0.15">
      <c r="A69" s="1043"/>
      <c r="B69" s="1044"/>
      <c r="C69" s="1044"/>
      <c r="D69" s="1044"/>
      <c r="E69" s="1044"/>
      <c r="F69" s="1045"/>
      <c r="G69" s="814"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800"/>
      <c r="AC69" s="814"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4"/>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3"/>
      <c r="B81" s="1044"/>
      <c r="C81" s="1044"/>
      <c r="D81" s="1044"/>
      <c r="E81" s="1044"/>
      <c r="F81" s="1045"/>
      <c r="G81" s="593" t="s">
        <v>273</v>
      </c>
      <c r="H81" s="594"/>
      <c r="I81" s="594"/>
      <c r="J81" s="594"/>
      <c r="K81" s="594"/>
      <c r="L81" s="594"/>
      <c r="M81" s="594"/>
      <c r="N81" s="594"/>
      <c r="O81" s="594"/>
      <c r="P81" s="594"/>
      <c r="Q81" s="594"/>
      <c r="R81" s="594"/>
      <c r="S81" s="594"/>
      <c r="T81" s="594"/>
      <c r="U81" s="594"/>
      <c r="V81" s="594"/>
      <c r="W81" s="594"/>
      <c r="X81" s="594"/>
      <c r="Y81" s="594"/>
      <c r="Z81" s="594"/>
      <c r="AA81" s="594"/>
      <c r="AB81" s="595"/>
      <c r="AC81" s="593" t="s">
        <v>274</v>
      </c>
      <c r="AD81" s="594"/>
      <c r="AE81" s="594"/>
      <c r="AF81" s="594"/>
      <c r="AG81" s="594"/>
      <c r="AH81" s="594"/>
      <c r="AI81" s="594"/>
      <c r="AJ81" s="594"/>
      <c r="AK81" s="594"/>
      <c r="AL81" s="594"/>
      <c r="AM81" s="594"/>
      <c r="AN81" s="594"/>
      <c r="AO81" s="594"/>
      <c r="AP81" s="594"/>
      <c r="AQ81" s="594"/>
      <c r="AR81" s="594"/>
      <c r="AS81" s="594"/>
      <c r="AT81" s="594"/>
      <c r="AU81" s="594"/>
      <c r="AV81" s="594"/>
      <c r="AW81" s="594"/>
      <c r="AX81" s="795"/>
      <c r="AY81">
        <f>COUNTA($G$83,$AC$83)</f>
        <v>0</v>
      </c>
    </row>
    <row r="82" spans="1:51" ht="24.75" customHeight="1" x14ac:dyDescent="0.15">
      <c r="A82" s="1043"/>
      <c r="B82" s="1044"/>
      <c r="C82" s="1044"/>
      <c r="D82" s="1044"/>
      <c r="E82" s="1044"/>
      <c r="F82" s="1045"/>
      <c r="G82" s="814"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800"/>
      <c r="AC82" s="814"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4"/>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3"/>
      <c r="B94" s="1044"/>
      <c r="C94" s="1044"/>
      <c r="D94" s="1044"/>
      <c r="E94" s="1044"/>
      <c r="F94" s="1045"/>
      <c r="G94" s="593" t="s">
        <v>275</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5"/>
      <c r="AY94">
        <f>COUNTA($G$96,$AC$96)</f>
        <v>0</v>
      </c>
    </row>
    <row r="95" spans="1:51" ht="24.75" customHeight="1" x14ac:dyDescent="0.15">
      <c r="A95" s="1043"/>
      <c r="B95" s="1044"/>
      <c r="C95" s="1044"/>
      <c r="D95" s="1044"/>
      <c r="E95" s="1044"/>
      <c r="F95" s="1045"/>
      <c r="G95" s="814"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800"/>
      <c r="AC95" s="814"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4"/>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276</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5"/>
      <c r="AY108">
        <f>COUNTA($G$110,$AC$110)</f>
        <v>0</v>
      </c>
    </row>
    <row r="109" spans="1:51" ht="24.75" customHeight="1" x14ac:dyDescent="0.15">
      <c r="A109" s="1043"/>
      <c r="B109" s="1044"/>
      <c r="C109" s="1044"/>
      <c r="D109" s="1044"/>
      <c r="E109" s="1044"/>
      <c r="F109" s="1045"/>
      <c r="G109" s="814"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800"/>
      <c r="AC109" s="814"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4"/>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3"/>
      <c r="B121" s="1044"/>
      <c r="C121" s="1044"/>
      <c r="D121" s="1044"/>
      <c r="E121" s="1044"/>
      <c r="F121" s="1045"/>
      <c r="G121" s="593" t="s">
        <v>277</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278</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5"/>
      <c r="AY121">
        <f>COUNTA($G$123,$AC$123)</f>
        <v>0</v>
      </c>
    </row>
    <row r="122" spans="1:51" ht="25.5" customHeight="1" x14ac:dyDescent="0.15">
      <c r="A122" s="1043"/>
      <c r="B122" s="1044"/>
      <c r="C122" s="1044"/>
      <c r="D122" s="1044"/>
      <c r="E122" s="1044"/>
      <c r="F122" s="1045"/>
      <c r="G122" s="814"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800"/>
      <c r="AC122" s="814"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4"/>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3"/>
      <c r="B134" s="1044"/>
      <c r="C134" s="1044"/>
      <c r="D134" s="1044"/>
      <c r="E134" s="1044"/>
      <c r="F134" s="1045"/>
      <c r="G134" s="593" t="s">
        <v>279</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280</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5"/>
      <c r="AY134">
        <f>COUNTA($G$136,$AC$136)</f>
        <v>0</v>
      </c>
    </row>
    <row r="135" spans="1:51" ht="24.75" customHeight="1" x14ac:dyDescent="0.15">
      <c r="A135" s="1043"/>
      <c r="B135" s="1044"/>
      <c r="C135" s="1044"/>
      <c r="D135" s="1044"/>
      <c r="E135" s="1044"/>
      <c r="F135" s="1045"/>
      <c r="G135" s="814"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800"/>
      <c r="AC135" s="814"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4"/>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3"/>
      <c r="B147" s="1044"/>
      <c r="C147" s="1044"/>
      <c r="D147" s="1044"/>
      <c r="E147" s="1044"/>
      <c r="F147" s="1045"/>
      <c r="G147" s="593" t="s">
        <v>281</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5"/>
      <c r="AY147">
        <f>COUNTA($G$149,$AC$149)</f>
        <v>0</v>
      </c>
    </row>
    <row r="148" spans="1:51" ht="24.75" customHeight="1" x14ac:dyDescent="0.15">
      <c r="A148" s="1043"/>
      <c r="B148" s="1044"/>
      <c r="C148" s="1044"/>
      <c r="D148" s="1044"/>
      <c r="E148" s="1044"/>
      <c r="F148" s="1045"/>
      <c r="G148" s="814"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800"/>
      <c r="AC148" s="814"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4"/>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282</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5"/>
      <c r="AY161">
        <f>COUNTA($G$163,$AC$163)</f>
        <v>0</v>
      </c>
    </row>
    <row r="162" spans="1:51" ht="24.75" customHeight="1" x14ac:dyDescent="0.15">
      <c r="A162" s="1043"/>
      <c r="B162" s="1044"/>
      <c r="C162" s="1044"/>
      <c r="D162" s="1044"/>
      <c r="E162" s="1044"/>
      <c r="F162" s="1045"/>
      <c r="G162" s="814"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800"/>
      <c r="AC162" s="814"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4"/>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3"/>
      <c r="B174" s="1044"/>
      <c r="C174" s="1044"/>
      <c r="D174" s="1044"/>
      <c r="E174" s="1044"/>
      <c r="F174" s="1045"/>
      <c r="G174" s="593" t="s">
        <v>283</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284</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5"/>
      <c r="AY174">
        <f>COUNTA($G$176,$AC$176)</f>
        <v>0</v>
      </c>
    </row>
    <row r="175" spans="1:51" ht="25.5" customHeight="1" x14ac:dyDescent="0.15">
      <c r="A175" s="1043"/>
      <c r="B175" s="1044"/>
      <c r="C175" s="1044"/>
      <c r="D175" s="1044"/>
      <c r="E175" s="1044"/>
      <c r="F175" s="1045"/>
      <c r="G175" s="814"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800"/>
      <c r="AC175" s="814"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4"/>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3"/>
      <c r="B187" s="1044"/>
      <c r="C187" s="1044"/>
      <c r="D187" s="1044"/>
      <c r="E187" s="1044"/>
      <c r="F187" s="1045"/>
      <c r="G187" s="593" t="s">
        <v>286</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285</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5"/>
      <c r="AY187">
        <f>COUNTA($G$189,$AC$189)</f>
        <v>0</v>
      </c>
    </row>
    <row r="188" spans="1:51" ht="24.75" customHeight="1" x14ac:dyDescent="0.15">
      <c r="A188" s="1043"/>
      <c r="B188" s="1044"/>
      <c r="C188" s="1044"/>
      <c r="D188" s="1044"/>
      <c r="E188" s="1044"/>
      <c r="F188" s="1045"/>
      <c r="G188" s="814"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800"/>
      <c r="AC188" s="814"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4"/>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3"/>
      <c r="B200" s="1044"/>
      <c r="C200" s="1044"/>
      <c r="D200" s="1044"/>
      <c r="E200" s="1044"/>
      <c r="F200" s="1045"/>
      <c r="G200" s="593" t="s">
        <v>287</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5"/>
      <c r="AY200">
        <f>COUNTA($G$202,$AC$202)</f>
        <v>0</v>
      </c>
    </row>
    <row r="201" spans="1:51" ht="24.75" customHeight="1" x14ac:dyDescent="0.15">
      <c r="A201" s="1043"/>
      <c r="B201" s="1044"/>
      <c r="C201" s="1044"/>
      <c r="D201" s="1044"/>
      <c r="E201" s="1044"/>
      <c r="F201" s="1045"/>
      <c r="G201" s="814"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800"/>
      <c r="AC201" s="814"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4"/>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288</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5"/>
      <c r="AY214">
        <f>COUNTA($G$216,$AC$216)</f>
        <v>0</v>
      </c>
    </row>
    <row r="215" spans="1:51" ht="24.75" customHeight="1" x14ac:dyDescent="0.15">
      <c r="A215" s="1043"/>
      <c r="B215" s="1044"/>
      <c r="C215" s="1044"/>
      <c r="D215" s="1044"/>
      <c r="E215" s="1044"/>
      <c r="F215" s="1045"/>
      <c r="G215" s="814"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800"/>
      <c r="AC215" s="814"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4"/>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3"/>
      <c r="B227" s="1044"/>
      <c r="C227" s="1044"/>
      <c r="D227" s="1044"/>
      <c r="E227" s="1044"/>
      <c r="F227" s="1045"/>
      <c r="G227" s="593" t="s">
        <v>289</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290</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5"/>
      <c r="AY227">
        <f>COUNTA($G$229,$AC$229)</f>
        <v>0</v>
      </c>
    </row>
    <row r="228" spans="1:51" ht="25.5" customHeight="1" x14ac:dyDescent="0.15">
      <c r="A228" s="1043"/>
      <c r="B228" s="1044"/>
      <c r="C228" s="1044"/>
      <c r="D228" s="1044"/>
      <c r="E228" s="1044"/>
      <c r="F228" s="1045"/>
      <c r="G228" s="814"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800"/>
      <c r="AC228" s="814"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4"/>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3"/>
      <c r="B240" s="1044"/>
      <c r="C240" s="1044"/>
      <c r="D240" s="1044"/>
      <c r="E240" s="1044"/>
      <c r="F240" s="1045"/>
      <c r="G240" s="593" t="s">
        <v>291</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292</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5"/>
      <c r="AY240">
        <f>COUNTA($G$242,$AC$242)</f>
        <v>0</v>
      </c>
    </row>
    <row r="241" spans="1:51" ht="24.75" customHeight="1" x14ac:dyDescent="0.15">
      <c r="A241" s="1043"/>
      <c r="B241" s="1044"/>
      <c r="C241" s="1044"/>
      <c r="D241" s="1044"/>
      <c r="E241" s="1044"/>
      <c r="F241" s="1045"/>
      <c r="G241" s="814"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800"/>
      <c r="AC241" s="814"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4"/>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3"/>
      <c r="B253" s="1044"/>
      <c r="C253" s="1044"/>
      <c r="D253" s="1044"/>
      <c r="E253" s="1044"/>
      <c r="F253" s="1045"/>
      <c r="G253" s="593" t="s">
        <v>293</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5"/>
      <c r="AY253">
        <f>COUNTA($G$255,$AC$255)</f>
        <v>0</v>
      </c>
    </row>
    <row r="254" spans="1:51" ht="24.75" customHeight="1" x14ac:dyDescent="0.15">
      <c r="A254" s="1043"/>
      <c r="B254" s="1044"/>
      <c r="C254" s="1044"/>
      <c r="D254" s="1044"/>
      <c r="E254" s="1044"/>
      <c r="F254" s="1045"/>
      <c r="G254" s="814"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800"/>
      <c r="AC254" s="814"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4"/>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D23" sqref="AD23:AX2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296</v>
      </c>
      <c r="K3" s="361"/>
      <c r="L3" s="361"/>
      <c r="M3" s="361"/>
      <c r="N3" s="361"/>
      <c r="O3" s="361"/>
      <c r="P3" s="247" t="s">
        <v>27</v>
      </c>
      <c r="Q3" s="247"/>
      <c r="R3" s="247"/>
      <c r="S3" s="247"/>
      <c r="T3" s="247"/>
      <c r="U3" s="247"/>
      <c r="V3" s="247"/>
      <c r="W3" s="247"/>
      <c r="X3" s="247"/>
      <c r="Y3" s="362" t="s">
        <v>348</v>
      </c>
      <c r="Z3" s="363"/>
      <c r="AA3" s="363"/>
      <c r="AB3" s="363"/>
      <c r="AC3" s="152" t="s">
        <v>333</v>
      </c>
      <c r="AD3" s="152"/>
      <c r="AE3" s="152"/>
      <c r="AF3" s="152"/>
      <c r="AG3" s="152"/>
      <c r="AH3" s="362" t="s">
        <v>258</v>
      </c>
      <c r="AI3" s="360"/>
      <c r="AJ3" s="360"/>
      <c r="AK3" s="360"/>
      <c r="AL3" s="360" t="s">
        <v>21</v>
      </c>
      <c r="AM3" s="360"/>
      <c r="AN3" s="360"/>
      <c r="AO3" s="364"/>
      <c r="AP3" s="365" t="s">
        <v>297</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296</v>
      </c>
      <c r="K36" s="361"/>
      <c r="L36" s="361"/>
      <c r="M36" s="361"/>
      <c r="N36" s="361"/>
      <c r="O36" s="361"/>
      <c r="P36" s="247" t="s">
        <v>27</v>
      </c>
      <c r="Q36" s="247"/>
      <c r="R36" s="247"/>
      <c r="S36" s="247"/>
      <c r="T36" s="247"/>
      <c r="U36" s="247"/>
      <c r="V36" s="247"/>
      <c r="W36" s="247"/>
      <c r="X36" s="247"/>
      <c r="Y36" s="362" t="s">
        <v>348</v>
      </c>
      <c r="Z36" s="363"/>
      <c r="AA36" s="363"/>
      <c r="AB36" s="363"/>
      <c r="AC36" s="152" t="s">
        <v>333</v>
      </c>
      <c r="AD36" s="152"/>
      <c r="AE36" s="152"/>
      <c r="AF36" s="152"/>
      <c r="AG36" s="152"/>
      <c r="AH36" s="362" t="s">
        <v>258</v>
      </c>
      <c r="AI36" s="360"/>
      <c r="AJ36" s="360"/>
      <c r="AK36" s="360"/>
      <c r="AL36" s="360" t="s">
        <v>21</v>
      </c>
      <c r="AM36" s="360"/>
      <c r="AN36" s="360"/>
      <c r="AO36" s="364"/>
      <c r="AP36" s="365" t="s">
        <v>297</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296</v>
      </c>
      <c r="K69" s="361"/>
      <c r="L69" s="361"/>
      <c r="M69" s="361"/>
      <c r="N69" s="361"/>
      <c r="O69" s="361"/>
      <c r="P69" s="247" t="s">
        <v>27</v>
      </c>
      <c r="Q69" s="247"/>
      <c r="R69" s="247"/>
      <c r="S69" s="247"/>
      <c r="T69" s="247"/>
      <c r="U69" s="247"/>
      <c r="V69" s="247"/>
      <c r="W69" s="247"/>
      <c r="X69" s="247"/>
      <c r="Y69" s="362" t="s">
        <v>348</v>
      </c>
      <c r="Z69" s="363"/>
      <c r="AA69" s="363"/>
      <c r="AB69" s="363"/>
      <c r="AC69" s="152" t="s">
        <v>333</v>
      </c>
      <c r="AD69" s="152"/>
      <c r="AE69" s="152"/>
      <c r="AF69" s="152"/>
      <c r="AG69" s="152"/>
      <c r="AH69" s="362" t="s">
        <v>258</v>
      </c>
      <c r="AI69" s="360"/>
      <c r="AJ69" s="360"/>
      <c r="AK69" s="360"/>
      <c r="AL69" s="360" t="s">
        <v>21</v>
      </c>
      <c r="AM69" s="360"/>
      <c r="AN69" s="360"/>
      <c r="AO69" s="364"/>
      <c r="AP69" s="365" t="s">
        <v>297</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296</v>
      </c>
      <c r="K102" s="361"/>
      <c r="L102" s="361"/>
      <c r="M102" s="361"/>
      <c r="N102" s="361"/>
      <c r="O102" s="361"/>
      <c r="P102" s="247" t="s">
        <v>27</v>
      </c>
      <c r="Q102" s="247"/>
      <c r="R102" s="247"/>
      <c r="S102" s="247"/>
      <c r="T102" s="247"/>
      <c r="U102" s="247"/>
      <c r="V102" s="247"/>
      <c r="W102" s="247"/>
      <c r="X102" s="247"/>
      <c r="Y102" s="362" t="s">
        <v>348</v>
      </c>
      <c r="Z102" s="363"/>
      <c r="AA102" s="363"/>
      <c r="AB102" s="363"/>
      <c r="AC102" s="152" t="s">
        <v>333</v>
      </c>
      <c r="AD102" s="152"/>
      <c r="AE102" s="152"/>
      <c r="AF102" s="152"/>
      <c r="AG102" s="152"/>
      <c r="AH102" s="362" t="s">
        <v>258</v>
      </c>
      <c r="AI102" s="360"/>
      <c r="AJ102" s="360"/>
      <c r="AK102" s="360"/>
      <c r="AL102" s="360" t="s">
        <v>21</v>
      </c>
      <c r="AM102" s="360"/>
      <c r="AN102" s="360"/>
      <c r="AO102" s="364"/>
      <c r="AP102" s="365" t="s">
        <v>297</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296</v>
      </c>
      <c r="K135" s="361"/>
      <c r="L135" s="361"/>
      <c r="M135" s="361"/>
      <c r="N135" s="361"/>
      <c r="O135" s="361"/>
      <c r="P135" s="247" t="s">
        <v>27</v>
      </c>
      <c r="Q135" s="247"/>
      <c r="R135" s="247"/>
      <c r="S135" s="247"/>
      <c r="T135" s="247"/>
      <c r="U135" s="247"/>
      <c r="V135" s="247"/>
      <c r="W135" s="247"/>
      <c r="X135" s="247"/>
      <c r="Y135" s="362" t="s">
        <v>348</v>
      </c>
      <c r="Z135" s="363"/>
      <c r="AA135" s="363"/>
      <c r="AB135" s="363"/>
      <c r="AC135" s="152" t="s">
        <v>333</v>
      </c>
      <c r="AD135" s="152"/>
      <c r="AE135" s="152"/>
      <c r="AF135" s="152"/>
      <c r="AG135" s="152"/>
      <c r="AH135" s="362" t="s">
        <v>258</v>
      </c>
      <c r="AI135" s="360"/>
      <c r="AJ135" s="360"/>
      <c r="AK135" s="360"/>
      <c r="AL135" s="360" t="s">
        <v>21</v>
      </c>
      <c r="AM135" s="360"/>
      <c r="AN135" s="360"/>
      <c r="AO135" s="364"/>
      <c r="AP135" s="365" t="s">
        <v>297</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296</v>
      </c>
      <c r="K168" s="361"/>
      <c r="L168" s="361"/>
      <c r="M168" s="361"/>
      <c r="N168" s="361"/>
      <c r="O168" s="361"/>
      <c r="P168" s="247" t="s">
        <v>27</v>
      </c>
      <c r="Q168" s="247"/>
      <c r="R168" s="247"/>
      <c r="S168" s="247"/>
      <c r="T168" s="247"/>
      <c r="U168" s="247"/>
      <c r="V168" s="247"/>
      <c r="W168" s="247"/>
      <c r="X168" s="247"/>
      <c r="Y168" s="362" t="s">
        <v>348</v>
      </c>
      <c r="Z168" s="363"/>
      <c r="AA168" s="363"/>
      <c r="AB168" s="363"/>
      <c r="AC168" s="152" t="s">
        <v>333</v>
      </c>
      <c r="AD168" s="152"/>
      <c r="AE168" s="152"/>
      <c r="AF168" s="152"/>
      <c r="AG168" s="152"/>
      <c r="AH168" s="362" t="s">
        <v>258</v>
      </c>
      <c r="AI168" s="360"/>
      <c r="AJ168" s="360"/>
      <c r="AK168" s="360"/>
      <c r="AL168" s="360" t="s">
        <v>21</v>
      </c>
      <c r="AM168" s="360"/>
      <c r="AN168" s="360"/>
      <c r="AO168" s="364"/>
      <c r="AP168" s="365" t="s">
        <v>297</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296</v>
      </c>
      <c r="K201" s="361"/>
      <c r="L201" s="361"/>
      <c r="M201" s="361"/>
      <c r="N201" s="361"/>
      <c r="O201" s="361"/>
      <c r="P201" s="247" t="s">
        <v>27</v>
      </c>
      <c r="Q201" s="247"/>
      <c r="R201" s="247"/>
      <c r="S201" s="247"/>
      <c r="T201" s="247"/>
      <c r="U201" s="247"/>
      <c r="V201" s="247"/>
      <c r="W201" s="247"/>
      <c r="X201" s="247"/>
      <c r="Y201" s="362" t="s">
        <v>348</v>
      </c>
      <c r="Z201" s="363"/>
      <c r="AA201" s="363"/>
      <c r="AB201" s="363"/>
      <c r="AC201" s="152" t="s">
        <v>333</v>
      </c>
      <c r="AD201" s="152"/>
      <c r="AE201" s="152"/>
      <c r="AF201" s="152"/>
      <c r="AG201" s="152"/>
      <c r="AH201" s="362" t="s">
        <v>258</v>
      </c>
      <c r="AI201" s="360"/>
      <c r="AJ201" s="360"/>
      <c r="AK201" s="360"/>
      <c r="AL201" s="360" t="s">
        <v>21</v>
      </c>
      <c r="AM201" s="360"/>
      <c r="AN201" s="360"/>
      <c r="AO201" s="364"/>
      <c r="AP201" s="365" t="s">
        <v>297</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296</v>
      </c>
      <c r="K234" s="361"/>
      <c r="L234" s="361"/>
      <c r="M234" s="361"/>
      <c r="N234" s="361"/>
      <c r="O234" s="361"/>
      <c r="P234" s="247" t="s">
        <v>27</v>
      </c>
      <c r="Q234" s="247"/>
      <c r="R234" s="247"/>
      <c r="S234" s="247"/>
      <c r="T234" s="247"/>
      <c r="U234" s="247"/>
      <c r="V234" s="247"/>
      <c r="W234" s="247"/>
      <c r="X234" s="247"/>
      <c r="Y234" s="362" t="s">
        <v>348</v>
      </c>
      <c r="Z234" s="363"/>
      <c r="AA234" s="363"/>
      <c r="AB234" s="363"/>
      <c r="AC234" s="152" t="s">
        <v>333</v>
      </c>
      <c r="AD234" s="152"/>
      <c r="AE234" s="152"/>
      <c r="AF234" s="152"/>
      <c r="AG234" s="152"/>
      <c r="AH234" s="362" t="s">
        <v>258</v>
      </c>
      <c r="AI234" s="360"/>
      <c r="AJ234" s="360"/>
      <c r="AK234" s="360"/>
      <c r="AL234" s="360" t="s">
        <v>21</v>
      </c>
      <c r="AM234" s="360"/>
      <c r="AN234" s="360"/>
      <c r="AO234" s="364"/>
      <c r="AP234" s="365" t="s">
        <v>297</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296</v>
      </c>
      <c r="K267" s="361"/>
      <c r="L267" s="361"/>
      <c r="M267" s="361"/>
      <c r="N267" s="361"/>
      <c r="O267" s="361"/>
      <c r="P267" s="247" t="s">
        <v>27</v>
      </c>
      <c r="Q267" s="247"/>
      <c r="R267" s="247"/>
      <c r="S267" s="247"/>
      <c r="T267" s="247"/>
      <c r="U267" s="247"/>
      <c r="V267" s="247"/>
      <c r="W267" s="247"/>
      <c r="X267" s="247"/>
      <c r="Y267" s="362" t="s">
        <v>348</v>
      </c>
      <c r="Z267" s="363"/>
      <c r="AA267" s="363"/>
      <c r="AB267" s="363"/>
      <c r="AC267" s="152" t="s">
        <v>333</v>
      </c>
      <c r="AD267" s="152"/>
      <c r="AE267" s="152"/>
      <c r="AF267" s="152"/>
      <c r="AG267" s="152"/>
      <c r="AH267" s="362" t="s">
        <v>258</v>
      </c>
      <c r="AI267" s="360"/>
      <c r="AJ267" s="360"/>
      <c r="AK267" s="360"/>
      <c r="AL267" s="360" t="s">
        <v>21</v>
      </c>
      <c r="AM267" s="360"/>
      <c r="AN267" s="360"/>
      <c r="AO267" s="364"/>
      <c r="AP267" s="365" t="s">
        <v>297</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296</v>
      </c>
      <c r="K300" s="361"/>
      <c r="L300" s="361"/>
      <c r="M300" s="361"/>
      <c r="N300" s="361"/>
      <c r="O300" s="361"/>
      <c r="P300" s="247" t="s">
        <v>27</v>
      </c>
      <c r="Q300" s="247"/>
      <c r="R300" s="247"/>
      <c r="S300" s="247"/>
      <c r="T300" s="247"/>
      <c r="U300" s="247"/>
      <c r="V300" s="247"/>
      <c r="W300" s="247"/>
      <c r="X300" s="247"/>
      <c r="Y300" s="362" t="s">
        <v>348</v>
      </c>
      <c r="Z300" s="363"/>
      <c r="AA300" s="363"/>
      <c r="AB300" s="363"/>
      <c r="AC300" s="152" t="s">
        <v>333</v>
      </c>
      <c r="AD300" s="152"/>
      <c r="AE300" s="152"/>
      <c r="AF300" s="152"/>
      <c r="AG300" s="152"/>
      <c r="AH300" s="362" t="s">
        <v>258</v>
      </c>
      <c r="AI300" s="360"/>
      <c r="AJ300" s="360"/>
      <c r="AK300" s="360"/>
      <c r="AL300" s="360" t="s">
        <v>21</v>
      </c>
      <c r="AM300" s="360"/>
      <c r="AN300" s="360"/>
      <c r="AO300" s="364"/>
      <c r="AP300" s="365" t="s">
        <v>297</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296</v>
      </c>
      <c r="K333" s="361"/>
      <c r="L333" s="361"/>
      <c r="M333" s="361"/>
      <c r="N333" s="361"/>
      <c r="O333" s="361"/>
      <c r="P333" s="247" t="s">
        <v>27</v>
      </c>
      <c r="Q333" s="247"/>
      <c r="R333" s="247"/>
      <c r="S333" s="247"/>
      <c r="T333" s="247"/>
      <c r="U333" s="247"/>
      <c r="V333" s="247"/>
      <c r="W333" s="247"/>
      <c r="X333" s="247"/>
      <c r="Y333" s="362" t="s">
        <v>348</v>
      </c>
      <c r="Z333" s="363"/>
      <c r="AA333" s="363"/>
      <c r="AB333" s="363"/>
      <c r="AC333" s="152" t="s">
        <v>333</v>
      </c>
      <c r="AD333" s="152"/>
      <c r="AE333" s="152"/>
      <c r="AF333" s="152"/>
      <c r="AG333" s="152"/>
      <c r="AH333" s="362" t="s">
        <v>258</v>
      </c>
      <c r="AI333" s="360"/>
      <c r="AJ333" s="360"/>
      <c r="AK333" s="360"/>
      <c r="AL333" s="360" t="s">
        <v>21</v>
      </c>
      <c r="AM333" s="360"/>
      <c r="AN333" s="360"/>
      <c r="AO333" s="364"/>
      <c r="AP333" s="365" t="s">
        <v>297</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296</v>
      </c>
      <c r="K366" s="361"/>
      <c r="L366" s="361"/>
      <c r="M366" s="361"/>
      <c r="N366" s="361"/>
      <c r="O366" s="361"/>
      <c r="P366" s="247" t="s">
        <v>27</v>
      </c>
      <c r="Q366" s="247"/>
      <c r="R366" s="247"/>
      <c r="S366" s="247"/>
      <c r="T366" s="247"/>
      <c r="U366" s="247"/>
      <c r="V366" s="247"/>
      <c r="W366" s="247"/>
      <c r="X366" s="247"/>
      <c r="Y366" s="362" t="s">
        <v>348</v>
      </c>
      <c r="Z366" s="363"/>
      <c r="AA366" s="363"/>
      <c r="AB366" s="363"/>
      <c r="AC366" s="152" t="s">
        <v>333</v>
      </c>
      <c r="AD366" s="152"/>
      <c r="AE366" s="152"/>
      <c r="AF366" s="152"/>
      <c r="AG366" s="152"/>
      <c r="AH366" s="362" t="s">
        <v>258</v>
      </c>
      <c r="AI366" s="360"/>
      <c r="AJ366" s="360"/>
      <c r="AK366" s="360"/>
      <c r="AL366" s="360" t="s">
        <v>21</v>
      </c>
      <c r="AM366" s="360"/>
      <c r="AN366" s="360"/>
      <c r="AO366" s="364"/>
      <c r="AP366" s="365" t="s">
        <v>297</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296</v>
      </c>
      <c r="K399" s="361"/>
      <c r="L399" s="361"/>
      <c r="M399" s="361"/>
      <c r="N399" s="361"/>
      <c r="O399" s="361"/>
      <c r="P399" s="247" t="s">
        <v>27</v>
      </c>
      <c r="Q399" s="247"/>
      <c r="R399" s="247"/>
      <c r="S399" s="247"/>
      <c r="T399" s="247"/>
      <c r="U399" s="247"/>
      <c r="V399" s="247"/>
      <c r="W399" s="247"/>
      <c r="X399" s="247"/>
      <c r="Y399" s="362" t="s">
        <v>348</v>
      </c>
      <c r="Z399" s="363"/>
      <c r="AA399" s="363"/>
      <c r="AB399" s="363"/>
      <c r="AC399" s="152" t="s">
        <v>333</v>
      </c>
      <c r="AD399" s="152"/>
      <c r="AE399" s="152"/>
      <c r="AF399" s="152"/>
      <c r="AG399" s="152"/>
      <c r="AH399" s="362" t="s">
        <v>258</v>
      </c>
      <c r="AI399" s="360"/>
      <c r="AJ399" s="360"/>
      <c r="AK399" s="360"/>
      <c r="AL399" s="360" t="s">
        <v>21</v>
      </c>
      <c r="AM399" s="360"/>
      <c r="AN399" s="360"/>
      <c r="AO399" s="364"/>
      <c r="AP399" s="365" t="s">
        <v>297</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296</v>
      </c>
      <c r="K432" s="361"/>
      <c r="L432" s="361"/>
      <c r="M432" s="361"/>
      <c r="N432" s="361"/>
      <c r="O432" s="361"/>
      <c r="P432" s="247" t="s">
        <v>27</v>
      </c>
      <c r="Q432" s="247"/>
      <c r="R432" s="247"/>
      <c r="S432" s="247"/>
      <c r="T432" s="247"/>
      <c r="U432" s="247"/>
      <c r="V432" s="247"/>
      <c r="W432" s="247"/>
      <c r="X432" s="247"/>
      <c r="Y432" s="362" t="s">
        <v>348</v>
      </c>
      <c r="Z432" s="363"/>
      <c r="AA432" s="363"/>
      <c r="AB432" s="363"/>
      <c r="AC432" s="152" t="s">
        <v>333</v>
      </c>
      <c r="AD432" s="152"/>
      <c r="AE432" s="152"/>
      <c r="AF432" s="152"/>
      <c r="AG432" s="152"/>
      <c r="AH432" s="362" t="s">
        <v>258</v>
      </c>
      <c r="AI432" s="360"/>
      <c r="AJ432" s="360"/>
      <c r="AK432" s="360"/>
      <c r="AL432" s="360" t="s">
        <v>21</v>
      </c>
      <c r="AM432" s="360"/>
      <c r="AN432" s="360"/>
      <c r="AO432" s="364"/>
      <c r="AP432" s="365" t="s">
        <v>297</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296</v>
      </c>
      <c r="K465" s="361"/>
      <c r="L465" s="361"/>
      <c r="M465" s="361"/>
      <c r="N465" s="361"/>
      <c r="O465" s="361"/>
      <c r="P465" s="247" t="s">
        <v>27</v>
      </c>
      <c r="Q465" s="247"/>
      <c r="R465" s="247"/>
      <c r="S465" s="247"/>
      <c r="T465" s="247"/>
      <c r="U465" s="247"/>
      <c r="V465" s="247"/>
      <c r="W465" s="247"/>
      <c r="X465" s="247"/>
      <c r="Y465" s="362" t="s">
        <v>348</v>
      </c>
      <c r="Z465" s="363"/>
      <c r="AA465" s="363"/>
      <c r="AB465" s="363"/>
      <c r="AC465" s="152" t="s">
        <v>333</v>
      </c>
      <c r="AD465" s="152"/>
      <c r="AE465" s="152"/>
      <c r="AF465" s="152"/>
      <c r="AG465" s="152"/>
      <c r="AH465" s="362" t="s">
        <v>258</v>
      </c>
      <c r="AI465" s="360"/>
      <c r="AJ465" s="360"/>
      <c r="AK465" s="360"/>
      <c r="AL465" s="360" t="s">
        <v>21</v>
      </c>
      <c r="AM465" s="360"/>
      <c r="AN465" s="360"/>
      <c r="AO465" s="364"/>
      <c r="AP465" s="365" t="s">
        <v>297</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296</v>
      </c>
      <c r="K498" s="361"/>
      <c r="L498" s="361"/>
      <c r="M498" s="361"/>
      <c r="N498" s="361"/>
      <c r="O498" s="361"/>
      <c r="P498" s="247" t="s">
        <v>27</v>
      </c>
      <c r="Q498" s="247"/>
      <c r="R498" s="247"/>
      <c r="S498" s="247"/>
      <c r="T498" s="247"/>
      <c r="U498" s="247"/>
      <c r="V498" s="247"/>
      <c r="W498" s="247"/>
      <c r="X498" s="247"/>
      <c r="Y498" s="362" t="s">
        <v>348</v>
      </c>
      <c r="Z498" s="363"/>
      <c r="AA498" s="363"/>
      <c r="AB498" s="363"/>
      <c r="AC498" s="152" t="s">
        <v>333</v>
      </c>
      <c r="AD498" s="152"/>
      <c r="AE498" s="152"/>
      <c r="AF498" s="152"/>
      <c r="AG498" s="152"/>
      <c r="AH498" s="362" t="s">
        <v>258</v>
      </c>
      <c r="AI498" s="360"/>
      <c r="AJ498" s="360"/>
      <c r="AK498" s="360"/>
      <c r="AL498" s="360" t="s">
        <v>21</v>
      </c>
      <c r="AM498" s="360"/>
      <c r="AN498" s="360"/>
      <c r="AO498" s="364"/>
      <c r="AP498" s="365" t="s">
        <v>297</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296</v>
      </c>
      <c r="K531" s="361"/>
      <c r="L531" s="361"/>
      <c r="M531" s="361"/>
      <c r="N531" s="361"/>
      <c r="O531" s="361"/>
      <c r="P531" s="247" t="s">
        <v>27</v>
      </c>
      <c r="Q531" s="247"/>
      <c r="R531" s="247"/>
      <c r="S531" s="247"/>
      <c r="T531" s="247"/>
      <c r="U531" s="247"/>
      <c r="V531" s="247"/>
      <c r="W531" s="247"/>
      <c r="X531" s="247"/>
      <c r="Y531" s="362" t="s">
        <v>348</v>
      </c>
      <c r="Z531" s="363"/>
      <c r="AA531" s="363"/>
      <c r="AB531" s="363"/>
      <c r="AC531" s="152" t="s">
        <v>333</v>
      </c>
      <c r="AD531" s="152"/>
      <c r="AE531" s="152"/>
      <c r="AF531" s="152"/>
      <c r="AG531" s="152"/>
      <c r="AH531" s="362" t="s">
        <v>258</v>
      </c>
      <c r="AI531" s="360"/>
      <c r="AJ531" s="360"/>
      <c r="AK531" s="360"/>
      <c r="AL531" s="360" t="s">
        <v>21</v>
      </c>
      <c r="AM531" s="360"/>
      <c r="AN531" s="360"/>
      <c r="AO531" s="364"/>
      <c r="AP531" s="365" t="s">
        <v>297</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296</v>
      </c>
      <c r="K564" s="361"/>
      <c r="L564" s="361"/>
      <c r="M564" s="361"/>
      <c r="N564" s="361"/>
      <c r="O564" s="361"/>
      <c r="P564" s="247" t="s">
        <v>27</v>
      </c>
      <c r="Q564" s="247"/>
      <c r="R564" s="247"/>
      <c r="S564" s="247"/>
      <c r="T564" s="247"/>
      <c r="U564" s="247"/>
      <c r="V564" s="247"/>
      <c r="W564" s="247"/>
      <c r="X564" s="247"/>
      <c r="Y564" s="362" t="s">
        <v>348</v>
      </c>
      <c r="Z564" s="363"/>
      <c r="AA564" s="363"/>
      <c r="AB564" s="363"/>
      <c r="AC564" s="152" t="s">
        <v>333</v>
      </c>
      <c r="AD564" s="152"/>
      <c r="AE564" s="152"/>
      <c r="AF564" s="152"/>
      <c r="AG564" s="152"/>
      <c r="AH564" s="362" t="s">
        <v>258</v>
      </c>
      <c r="AI564" s="360"/>
      <c r="AJ564" s="360"/>
      <c r="AK564" s="360"/>
      <c r="AL564" s="360" t="s">
        <v>21</v>
      </c>
      <c r="AM564" s="360"/>
      <c r="AN564" s="360"/>
      <c r="AO564" s="364"/>
      <c r="AP564" s="365" t="s">
        <v>297</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296</v>
      </c>
      <c r="K597" s="361"/>
      <c r="L597" s="361"/>
      <c r="M597" s="361"/>
      <c r="N597" s="361"/>
      <c r="O597" s="361"/>
      <c r="P597" s="247" t="s">
        <v>27</v>
      </c>
      <c r="Q597" s="247"/>
      <c r="R597" s="247"/>
      <c r="S597" s="247"/>
      <c r="T597" s="247"/>
      <c r="U597" s="247"/>
      <c r="V597" s="247"/>
      <c r="W597" s="247"/>
      <c r="X597" s="247"/>
      <c r="Y597" s="362" t="s">
        <v>348</v>
      </c>
      <c r="Z597" s="363"/>
      <c r="AA597" s="363"/>
      <c r="AB597" s="363"/>
      <c r="AC597" s="152" t="s">
        <v>333</v>
      </c>
      <c r="AD597" s="152"/>
      <c r="AE597" s="152"/>
      <c r="AF597" s="152"/>
      <c r="AG597" s="152"/>
      <c r="AH597" s="362" t="s">
        <v>258</v>
      </c>
      <c r="AI597" s="360"/>
      <c r="AJ597" s="360"/>
      <c r="AK597" s="360"/>
      <c r="AL597" s="360" t="s">
        <v>21</v>
      </c>
      <c r="AM597" s="360"/>
      <c r="AN597" s="360"/>
      <c r="AO597" s="364"/>
      <c r="AP597" s="365" t="s">
        <v>297</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296</v>
      </c>
      <c r="K630" s="361"/>
      <c r="L630" s="361"/>
      <c r="M630" s="361"/>
      <c r="N630" s="361"/>
      <c r="O630" s="361"/>
      <c r="P630" s="247" t="s">
        <v>27</v>
      </c>
      <c r="Q630" s="247"/>
      <c r="R630" s="247"/>
      <c r="S630" s="247"/>
      <c r="T630" s="247"/>
      <c r="U630" s="247"/>
      <c r="V630" s="247"/>
      <c r="W630" s="247"/>
      <c r="X630" s="247"/>
      <c r="Y630" s="362" t="s">
        <v>348</v>
      </c>
      <c r="Z630" s="363"/>
      <c r="AA630" s="363"/>
      <c r="AB630" s="363"/>
      <c r="AC630" s="152" t="s">
        <v>333</v>
      </c>
      <c r="AD630" s="152"/>
      <c r="AE630" s="152"/>
      <c r="AF630" s="152"/>
      <c r="AG630" s="152"/>
      <c r="AH630" s="362" t="s">
        <v>258</v>
      </c>
      <c r="AI630" s="360"/>
      <c r="AJ630" s="360"/>
      <c r="AK630" s="360"/>
      <c r="AL630" s="360" t="s">
        <v>21</v>
      </c>
      <c r="AM630" s="360"/>
      <c r="AN630" s="360"/>
      <c r="AO630" s="364"/>
      <c r="AP630" s="365" t="s">
        <v>297</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296</v>
      </c>
      <c r="K663" s="361"/>
      <c r="L663" s="361"/>
      <c r="M663" s="361"/>
      <c r="N663" s="361"/>
      <c r="O663" s="361"/>
      <c r="P663" s="247" t="s">
        <v>27</v>
      </c>
      <c r="Q663" s="247"/>
      <c r="R663" s="247"/>
      <c r="S663" s="247"/>
      <c r="T663" s="247"/>
      <c r="U663" s="247"/>
      <c r="V663" s="247"/>
      <c r="W663" s="247"/>
      <c r="X663" s="247"/>
      <c r="Y663" s="362" t="s">
        <v>348</v>
      </c>
      <c r="Z663" s="363"/>
      <c r="AA663" s="363"/>
      <c r="AB663" s="363"/>
      <c r="AC663" s="152" t="s">
        <v>333</v>
      </c>
      <c r="AD663" s="152"/>
      <c r="AE663" s="152"/>
      <c r="AF663" s="152"/>
      <c r="AG663" s="152"/>
      <c r="AH663" s="362" t="s">
        <v>258</v>
      </c>
      <c r="AI663" s="360"/>
      <c r="AJ663" s="360"/>
      <c r="AK663" s="360"/>
      <c r="AL663" s="360" t="s">
        <v>21</v>
      </c>
      <c r="AM663" s="360"/>
      <c r="AN663" s="360"/>
      <c r="AO663" s="364"/>
      <c r="AP663" s="365" t="s">
        <v>297</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296</v>
      </c>
      <c r="K696" s="361"/>
      <c r="L696" s="361"/>
      <c r="M696" s="361"/>
      <c r="N696" s="361"/>
      <c r="O696" s="361"/>
      <c r="P696" s="247" t="s">
        <v>27</v>
      </c>
      <c r="Q696" s="247"/>
      <c r="R696" s="247"/>
      <c r="S696" s="247"/>
      <c r="T696" s="247"/>
      <c r="U696" s="247"/>
      <c r="V696" s="247"/>
      <c r="W696" s="247"/>
      <c r="X696" s="247"/>
      <c r="Y696" s="362" t="s">
        <v>348</v>
      </c>
      <c r="Z696" s="363"/>
      <c r="AA696" s="363"/>
      <c r="AB696" s="363"/>
      <c r="AC696" s="152" t="s">
        <v>333</v>
      </c>
      <c r="AD696" s="152"/>
      <c r="AE696" s="152"/>
      <c r="AF696" s="152"/>
      <c r="AG696" s="152"/>
      <c r="AH696" s="362" t="s">
        <v>258</v>
      </c>
      <c r="AI696" s="360"/>
      <c r="AJ696" s="360"/>
      <c r="AK696" s="360"/>
      <c r="AL696" s="360" t="s">
        <v>21</v>
      </c>
      <c r="AM696" s="360"/>
      <c r="AN696" s="360"/>
      <c r="AO696" s="364"/>
      <c r="AP696" s="365" t="s">
        <v>297</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296</v>
      </c>
      <c r="K729" s="361"/>
      <c r="L729" s="361"/>
      <c r="M729" s="361"/>
      <c r="N729" s="361"/>
      <c r="O729" s="361"/>
      <c r="P729" s="247" t="s">
        <v>27</v>
      </c>
      <c r="Q729" s="247"/>
      <c r="R729" s="247"/>
      <c r="S729" s="247"/>
      <c r="T729" s="247"/>
      <c r="U729" s="247"/>
      <c r="V729" s="247"/>
      <c r="W729" s="247"/>
      <c r="X729" s="247"/>
      <c r="Y729" s="362" t="s">
        <v>348</v>
      </c>
      <c r="Z729" s="363"/>
      <c r="AA729" s="363"/>
      <c r="AB729" s="363"/>
      <c r="AC729" s="152" t="s">
        <v>333</v>
      </c>
      <c r="AD729" s="152"/>
      <c r="AE729" s="152"/>
      <c r="AF729" s="152"/>
      <c r="AG729" s="152"/>
      <c r="AH729" s="362" t="s">
        <v>258</v>
      </c>
      <c r="AI729" s="360"/>
      <c r="AJ729" s="360"/>
      <c r="AK729" s="360"/>
      <c r="AL729" s="360" t="s">
        <v>21</v>
      </c>
      <c r="AM729" s="360"/>
      <c r="AN729" s="360"/>
      <c r="AO729" s="364"/>
      <c r="AP729" s="365" t="s">
        <v>297</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296</v>
      </c>
      <c r="K762" s="361"/>
      <c r="L762" s="361"/>
      <c r="M762" s="361"/>
      <c r="N762" s="361"/>
      <c r="O762" s="361"/>
      <c r="P762" s="247" t="s">
        <v>27</v>
      </c>
      <c r="Q762" s="247"/>
      <c r="R762" s="247"/>
      <c r="S762" s="247"/>
      <c r="T762" s="247"/>
      <c r="U762" s="247"/>
      <c r="V762" s="247"/>
      <c r="W762" s="247"/>
      <c r="X762" s="247"/>
      <c r="Y762" s="362" t="s">
        <v>348</v>
      </c>
      <c r="Z762" s="363"/>
      <c r="AA762" s="363"/>
      <c r="AB762" s="363"/>
      <c r="AC762" s="152" t="s">
        <v>333</v>
      </c>
      <c r="AD762" s="152"/>
      <c r="AE762" s="152"/>
      <c r="AF762" s="152"/>
      <c r="AG762" s="152"/>
      <c r="AH762" s="362" t="s">
        <v>258</v>
      </c>
      <c r="AI762" s="360"/>
      <c r="AJ762" s="360"/>
      <c r="AK762" s="360"/>
      <c r="AL762" s="360" t="s">
        <v>21</v>
      </c>
      <c r="AM762" s="360"/>
      <c r="AN762" s="360"/>
      <c r="AO762" s="364"/>
      <c r="AP762" s="365" t="s">
        <v>297</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296</v>
      </c>
      <c r="K795" s="361"/>
      <c r="L795" s="361"/>
      <c r="M795" s="361"/>
      <c r="N795" s="361"/>
      <c r="O795" s="361"/>
      <c r="P795" s="247" t="s">
        <v>27</v>
      </c>
      <c r="Q795" s="247"/>
      <c r="R795" s="247"/>
      <c r="S795" s="247"/>
      <c r="T795" s="247"/>
      <c r="U795" s="247"/>
      <c r="V795" s="247"/>
      <c r="W795" s="247"/>
      <c r="X795" s="247"/>
      <c r="Y795" s="362" t="s">
        <v>348</v>
      </c>
      <c r="Z795" s="363"/>
      <c r="AA795" s="363"/>
      <c r="AB795" s="363"/>
      <c r="AC795" s="152" t="s">
        <v>333</v>
      </c>
      <c r="AD795" s="152"/>
      <c r="AE795" s="152"/>
      <c r="AF795" s="152"/>
      <c r="AG795" s="152"/>
      <c r="AH795" s="362" t="s">
        <v>258</v>
      </c>
      <c r="AI795" s="360"/>
      <c r="AJ795" s="360"/>
      <c r="AK795" s="360"/>
      <c r="AL795" s="360" t="s">
        <v>21</v>
      </c>
      <c r="AM795" s="360"/>
      <c r="AN795" s="360"/>
      <c r="AO795" s="364"/>
      <c r="AP795" s="365" t="s">
        <v>297</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296</v>
      </c>
      <c r="K828" s="361"/>
      <c r="L828" s="361"/>
      <c r="M828" s="361"/>
      <c r="N828" s="361"/>
      <c r="O828" s="361"/>
      <c r="P828" s="247" t="s">
        <v>27</v>
      </c>
      <c r="Q828" s="247"/>
      <c r="R828" s="247"/>
      <c r="S828" s="247"/>
      <c r="T828" s="247"/>
      <c r="U828" s="247"/>
      <c r="V828" s="247"/>
      <c r="W828" s="247"/>
      <c r="X828" s="247"/>
      <c r="Y828" s="362" t="s">
        <v>348</v>
      </c>
      <c r="Z828" s="363"/>
      <c r="AA828" s="363"/>
      <c r="AB828" s="363"/>
      <c r="AC828" s="152" t="s">
        <v>333</v>
      </c>
      <c r="AD828" s="152"/>
      <c r="AE828" s="152"/>
      <c r="AF828" s="152"/>
      <c r="AG828" s="152"/>
      <c r="AH828" s="362" t="s">
        <v>258</v>
      </c>
      <c r="AI828" s="360"/>
      <c r="AJ828" s="360"/>
      <c r="AK828" s="360"/>
      <c r="AL828" s="360" t="s">
        <v>21</v>
      </c>
      <c r="AM828" s="360"/>
      <c r="AN828" s="360"/>
      <c r="AO828" s="364"/>
      <c r="AP828" s="365" t="s">
        <v>297</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296</v>
      </c>
      <c r="K861" s="361"/>
      <c r="L861" s="361"/>
      <c r="M861" s="361"/>
      <c r="N861" s="361"/>
      <c r="O861" s="361"/>
      <c r="P861" s="247" t="s">
        <v>27</v>
      </c>
      <c r="Q861" s="247"/>
      <c r="R861" s="247"/>
      <c r="S861" s="247"/>
      <c r="T861" s="247"/>
      <c r="U861" s="247"/>
      <c r="V861" s="247"/>
      <c r="W861" s="247"/>
      <c r="X861" s="247"/>
      <c r="Y861" s="362" t="s">
        <v>348</v>
      </c>
      <c r="Z861" s="363"/>
      <c r="AA861" s="363"/>
      <c r="AB861" s="363"/>
      <c r="AC861" s="152" t="s">
        <v>333</v>
      </c>
      <c r="AD861" s="152"/>
      <c r="AE861" s="152"/>
      <c r="AF861" s="152"/>
      <c r="AG861" s="152"/>
      <c r="AH861" s="362" t="s">
        <v>258</v>
      </c>
      <c r="AI861" s="360"/>
      <c r="AJ861" s="360"/>
      <c r="AK861" s="360"/>
      <c r="AL861" s="360" t="s">
        <v>21</v>
      </c>
      <c r="AM861" s="360"/>
      <c r="AN861" s="360"/>
      <c r="AO861" s="364"/>
      <c r="AP861" s="365" t="s">
        <v>297</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296</v>
      </c>
      <c r="K894" s="361"/>
      <c r="L894" s="361"/>
      <c r="M894" s="361"/>
      <c r="N894" s="361"/>
      <c r="O894" s="361"/>
      <c r="P894" s="247" t="s">
        <v>27</v>
      </c>
      <c r="Q894" s="247"/>
      <c r="R894" s="247"/>
      <c r="S894" s="247"/>
      <c r="T894" s="247"/>
      <c r="U894" s="247"/>
      <c r="V894" s="247"/>
      <c r="W894" s="247"/>
      <c r="X894" s="247"/>
      <c r="Y894" s="362" t="s">
        <v>348</v>
      </c>
      <c r="Z894" s="363"/>
      <c r="AA894" s="363"/>
      <c r="AB894" s="363"/>
      <c r="AC894" s="152" t="s">
        <v>333</v>
      </c>
      <c r="AD894" s="152"/>
      <c r="AE894" s="152"/>
      <c r="AF894" s="152"/>
      <c r="AG894" s="152"/>
      <c r="AH894" s="362" t="s">
        <v>258</v>
      </c>
      <c r="AI894" s="360"/>
      <c r="AJ894" s="360"/>
      <c r="AK894" s="360"/>
      <c r="AL894" s="360" t="s">
        <v>21</v>
      </c>
      <c r="AM894" s="360"/>
      <c r="AN894" s="360"/>
      <c r="AO894" s="364"/>
      <c r="AP894" s="365" t="s">
        <v>297</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296</v>
      </c>
      <c r="K927" s="361"/>
      <c r="L927" s="361"/>
      <c r="M927" s="361"/>
      <c r="N927" s="361"/>
      <c r="O927" s="361"/>
      <c r="P927" s="247" t="s">
        <v>27</v>
      </c>
      <c r="Q927" s="247"/>
      <c r="R927" s="247"/>
      <c r="S927" s="247"/>
      <c r="T927" s="247"/>
      <c r="U927" s="247"/>
      <c r="V927" s="247"/>
      <c r="W927" s="247"/>
      <c r="X927" s="247"/>
      <c r="Y927" s="362" t="s">
        <v>348</v>
      </c>
      <c r="Z927" s="363"/>
      <c r="AA927" s="363"/>
      <c r="AB927" s="363"/>
      <c r="AC927" s="152" t="s">
        <v>333</v>
      </c>
      <c r="AD927" s="152"/>
      <c r="AE927" s="152"/>
      <c r="AF927" s="152"/>
      <c r="AG927" s="152"/>
      <c r="AH927" s="362" t="s">
        <v>258</v>
      </c>
      <c r="AI927" s="360"/>
      <c r="AJ927" s="360"/>
      <c r="AK927" s="360"/>
      <c r="AL927" s="360" t="s">
        <v>21</v>
      </c>
      <c r="AM927" s="360"/>
      <c r="AN927" s="360"/>
      <c r="AO927" s="364"/>
      <c r="AP927" s="365" t="s">
        <v>297</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296</v>
      </c>
      <c r="K960" s="361"/>
      <c r="L960" s="361"/>
      <c r="M960" s="361"/>
      <c r="N960" s="361"/>
      <c r="O960" s="361"/>
      <c r="P960" s="247" t="s">
        <v>27</v>
      </c>
      <c r="Q960" s="247"/>
      <c r="R960" s="247"/>
      <c r="S960" s="247"/>
      <c r="T960" s="247"/>
      <c r="U960" s="247"/>
      <c r="V960" s="247"/>
      <c r="W960" s="247"/>
      <c r="X960" s="247"/>
      <c r="Y960" s="362" t="s">
        <v>348</v>
      </c>
      <c r="Z960" s="363"/>
      <c r="AA960" s="363"/>
      <c r="AB960" s="363"/>
      <c r="AC960" s="152" t="s">
        <v>333</v>
      </c>
      <c r="AD960" s="152"/>
      <c r="AE960" s="152"/>
      <c r="AF960" s="152"/>
      <c r="AG960" s="152"/>
      <c r="AH960" s="362" t="s">
        <v>258</v>
      </c>
      <c r="AI960" s="360"/>
      <c r="AJ960" s="360"/>
      <c r="AK960" s="360"/>
      <c r="AL960" s="360" t="s">
        <v>21</v>
      </c>
      <c r="AM960" s="360"/>
      <c r="AN960" s="360"/>
      <c r="AO960" s="364"/>
      <c r="AP960" s="365" t="s">
        <v>297</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296</v>
      </c>
      <c r="K993" s="361"/>
      <c r="L993" s="361"/>
      <c r="M993" s="361"/>
      <c r="N993" s="361"/>
      <c r="O993" s="361"/>
      <c r="P993" s="247" t="s">
        <v>27</v>
      </c>
      <c r="Q993" s="247"/>
      <c r="R993" s="247"/>
      <c r="S993" s="247"/>
      <c r="T993" s="247"/>
      <c r="U993" s="247"/>
      <c r="V993" s="247"/>
      <c r="W993" s="247"/>
      <c r="X993" s="247"/>
      <c r="Y993" s="362" t="s">
        <v>348</v>
      </c>
      <c r="Z993" s="363"/>
      <c r="AA993" s="363"/>
      <c r="AB993" s="363"/>
      <c r="AC993" s="152" t="s">
        <v>333</v>
      </c>
      <c r="AD993" s="152"/>
      <c r="AE993" s="152"/>
      <c r="AF993" s="152"/>
      <c r="AG993" s="152"/>
      <c r="AH993" s="362" t="s">
        <v>258</v>
      </c>
      <c r="AI993" s="360"/>
      <c r="AJ993" s="360"/>
      <c r="AK993" s="360"/>
      <c r="AL993" s="360" t="s">
        <v>21</v>
      </c>
      <c r="AM993" s="360"/>
      <c r="AN993" s="360"/>
      <c r="AO993" s="364"/>
      <c r="AP993" s="365" t="s">
        <v>297</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296</v>
      </c>
      <c r="K1026" s="361"/>
      <c r="L1026" s="361"/>
      <c r="M1026" s="361"/>
      <c r="N1026" s="361"/>
      <c r="O1026" s="361"/>
      <c r="P1026" s="247" t="s">
        <v>27</v>
      </c>
      <c r="Q1026" s="247"/>
      <c r="R1026" s="247"/>
      <c r="S1026" s="247"/>
      <c r="T1026" s="247"/>
      <c r="U1026" s="247"/>
      <c r="V1026" s="247"/>
      <c r="W1026" s="247"/>
      <c r="X1026" s="247"/>
      <c r="Y1026" s="362" t="s">
        <v>348</v>
      </c>
      <c r="Z1026" s="363"/>
      <c r="AA1026" s="363"/>
      <c r="AB1026" s="363"/>
      <c r="AC1026" s="152" t="s">
        <v>333</v>
      </c>
      <c r="AD1026" s="152"/>
      <c r="AE1026" s="152"/>
      <c r="AF1026" s="152"/>
      <c r="AG1026" s="152"/>
      <c r="AH1026" s="362" t="s">
        <v>258</v>
      </c>
      <c r="AI1026" s="360"/>
      <c r="AJ1026" s="360"/>
      <c r="AK1026" s="360"/>
      <c r="AL1026" s="360" t="s">
        <v>21</v>
      </c>
      <c r="AM1026" s="360"/>
      <c r="AN1026" s="360"/>
      <c r="AO1026" s="364"/>
      <c r="AP1026" s="365" t="s">
        <v>297</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296</v>
      </c>
      <c r="K1059" s="361"/>
      <c r="L1059" s="361"/>
      <c r="M1059" s="361"/>
      <c r="N1059" s="361"/>
      <c r="O1059" s="361"/>
      <c r="P1059" s="247" t="s">
        <v>27</v>
      </c>
      <c r="Q1059" s="247"/>
      <c r="R1059" s="247"/>
      <c r="S1059" s="247"/>
      <c r="T1059" s="247"/>
      <c r="U1059" s="247"/>
      <c r="V1059" s="247"/>
      <c r="W1059" s="247"/>
      <c r="X1059" s="247"/>
      <c r="Y1059" s="362" t="s">
        <v>348</v>
      </c>
      <c r="Z1059" s="363"/>
      <c r="AA1059" s="363"/>
      <c r="AB1059" s="363"/>
      <c r="AC1059" s="152" t="s">
        <v>333</v>
      </c>
      <c r="AD1059" s="152"/>
      <c r="AE1059" s="152"/>
      <c r="AF1059" s="152"/>
      <c r="AG1059" s="152"/>
      <c r="AH1059" s="362" t="s">
        <v>258</v>
      </c>
      <c r="AI1059" s="360"/>
      <c r="AJ1059" s="360"/>
      <c r="AK1059" s="360"/>
      <c r="AL1059" s="360" t="s">
        <v>21</v>
      </c>
      <c r="AM1059" s="360"/>
      <c r="AN1059" s="360"/>
      <c r="AO1059" s="364"/>
      <c r="AP1059" s="365" t="s">
        <v>297</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296</v>
      </c>
      <c r="K1092" s="361"/>
      <c r="L1092" s="361"/>
      <c r="M1092" s="361"/>
      <c r="N1092" s="361"/>
      <c r="O1092" s="361"/>
      <c r="P1092" s="247" t="s">
        <v>27</v>
      </c>
      <c r="Q1092" s="247"/>
      <c r="R1092" s="247"/>
      <c r="S1092" s="247"/>
      <c r="T1092" s="247"/>
      <c r="U1092" s="247"/>
      <c r="V1092" s="247"/>
      <c r="W1092" s="247"/>
      <c r="X1092" s="247"/>
      <c r="Y1092" s="362" t="s">
        <v>348</v>
      </c>
      <c r="Z1092" s="363"/>
      <c r="AA1092" s="363"/>
      <c r="AB1092" s="363"/>
      <c r="AC1092" s="152" t="s">
        <v>333</v>
      </c>
      <c r="AD1092" s="152"/>
      <c r="AE1092" s="152"/>
      <c r="AF1092" s="152"/>
      <c r="AG1092" s="152"/>
      <c r="AH1092" s="362" t="s">
        <v>258</v>
      </c>
      <c r="AI1092" s="360"/>
      <c r="AJ1092" s="360"/>
      <c r="AK1092" s="360"/>
      <c r="AL1092" s="360" t="s">
        <v>21</v>
      </c>
      <c r="AM1092" s="360"/>
      <c r="AN1092" s="360"/>
      <c r="AO1092" s="364"/>
      <c r="AP1092" s="365" t="s">
        <v>297</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296</v>
      </c>
      <c r="K1125" s="361"/>
      <c r="L1125" s="361"/>
      <c r="M1125" s="361"/>
      <c r="N1125" s="361"/>
      <c r="O1125" s="361"/>
      <c r="P1125" s="247" t="s">
        <v>27</v>
      </c>
      <c r="Q1125" s="247"/>
      <c r="R1125" s="247"/>
      <c r="S1125" s="247"/>
      <c r="T1125" s="247"/>
      <c r="U1125" s="247"/>
      <c r="V1125" s="247"/>
      <c r="W1125" s="247"/>
      <c r="X1125" s="247"/>
      <c r="Y1125" s="362" t="s">
        <v>348</v>
      </c>
      <c r="Z1125" s="363"/>
      <c r="AA1125" s="363"/>
      <c r="AB1125" s="363"/>
      <c r="AC1125" s="152" t="s">
        <v>333</v>
      </c>
      <c r="AD1125" s="152"/>
      <c r="AE1125" s="152"/>
      <c r="AF1125" s="152"/>
      <c r="AG1125" s="152"/>
      <c r="AH1125" s="362" t="s">
        <v>258</v>
      </c>
      <c r="AI1125" s="360"/>
      <c r="AJ1125" s="360"/>
      <c r="AK1125" s="360"/>
      <c r="AL1125" s="360" t="s">
        <v>21</v>
      </c>
      <c r="AM1125" s="360"/>
      <c r="AN1125" s="360"/>
      <c r="AO1125" s="364"/>
      <c r="AP1125" s="365" t="s">
        <v>297</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296</v>
      </c>
      <c r="K1158" s="361"/>
      <c r="L1158" s="361"/>
      <c r="M1158" s="361"/>
      <c r="N1158" s="361"/>
      <c r="O1158" s="361"/>
      <c r="P1158" s="247" t="s">
        <v>27</v>
      </c>
      <c r="Q1158" s="247"/>
      <c r="R1158" s="247"/>
      <c r="S1158" s="247"/>
      <c r="T1158" s="247"/>
      <c r="U1158" s="247"/>
      <c r="V1158" s="247"/>
      <c r="W1158" s="247"/>
      <c r="X1158" s="247"/>
      <c r="Y1158" s="362" t="s">
        <v>348</v>
      </c>
      <c r="Z1158" s="363"/>
      <c r="AA1158" s="363"/>
      <c r="AB1158" s="363"/>
      <c r="AC1158" s="152" t="s">
        <v>333</v>
      </c>
      <c r="AD1158" s="152"/>
      <c r="AE1158" s="152"/>
      <c r="AF1158" s="152"/>
      <c r="AG1158" s="152"/>
      <c r="AH1158" s="362" t="s">
        <v>258</v>
      </c>
      <c r="AI1158" s="360"/>
      <c r="AJ1158" s="360"/>
      <c r="AK1158" s="360"/>
      <c r="AL1158" s="360" t="s">
        <v>21</v>
      </c>
      <c r="AM1158" s="360"/>
      <c r="AN1158" s="360"/>
      <c r="AO1158" s="364"/>
      <c r="AP1158" s="365" t="s">
        <v>297</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296</v>
      </c>
      <c r="K1191" s="361"/>
      <c r="L1191" s="361"/>
      <c r="M1191" s="361"/>
      <c r="N1191" s="361"/>
      <c r="O1191" s="361"/>
      <c r="P1191" s="247" t="s">
        <v>27</v>
      </c>
      <c r="Q1191" s="247"/>
      <c r="R1191" s="247"/>
      <c r="S1191" s="247"/>
      <c r="T1191" s="247"/>
      <c r="U1191" s="247"/>
      <c r="V1191" s="247"/>
      <c r="W1191" s="247"/>
      <c r="X1191" s="247"/>
      <c r="Y1191" s="362" t="s">
        <v>348</v>
      </c>
      <c r="Z1191" s="363"/>
      <c r="AA1191" s="363"/>
      <c r="AB1191" s="363"/>
      <c r="AC1191" s="152" t="s">
        <v>333</v>
      </c>
      <c r="AD1191" s="152"/>
      <c r="AE1191" s="152"/>
      <c r="AF1191" s="152"/>
      <c r="AG1191" s="152"/>
      <c r="AH1191" s="362" t="s">
        <v>258</v>
      </c>
      <c r="AI1191" s="360"/>
      <c r="AJ1191" s="360"/>
      <c r="AK1191" s="360"/>
      <c r="AL1191" s="360" t="s">
        <v>21</v>
      </c>
      <c r="AM1191" s="360"/>
      <c r="AN1191" s="360"/>
      <c r="AO1191" s="364"/>
      <c r="AP1191" s="365" t="s">
        <v>297</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296</v>
      </c>
      <c r="K1224" s="361"/>
      <c r="L1224" s="361"/>
      <c r="M1224" s="361"/>
      <c r="N1224" s="361"/>
      <c r="O1224" s="361"/>
      <c r="P1224" s="247" t="s">
        <v>27</v>
      </c>
      <c r="Q1224" s="247"/>
      <c r="R1224" s="247"/>
      <c r="S1224" s="247"/>
      <c r="T1224" s="247"/>
      <c r="U1224" s="247"/>
      <c r="V1224" s="247"/>
      <c r="W1224" s="247"/>
      <c r="X1224" s="247"/>
      <c r="Y1224" s="362" t="s">
        <v>348</v>
      </c>
      <c r="Z1224" s="363"/>
      <c r="AA1224" s="363"/>
      <c r="AB1224" s="363"/>
      <c r="AC1224" s="152" t="s">
        <v>333</v>
      </c>
      <c r="AD1224" s="152"/>
      <c r="AE1224" s="152"/>
      <c r="AF1224" s="152"/>
      <c r="AG1224" s="152"/>
      <c r="AH1224" s="362" t="s">
        <v>258</v>
      </c>
      <c r="AI1224" s="360"/>
      <c r="AJ1224" s="360"/>
      <c r="AK1224" s="360"/>
      <c r="AL1224" s="360" t="s">
        <v>21</v>
      </c>
      <c r="AM1224" s="360"/>
      <c r="AN1224" s="360"/>
      <c r="AO1224" s="364"/>
      <c r="AP1224" s="365" t="s">
        <v>297</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296</v>
      </c>
      <c r="K1257" s="361"/>
      <c r="L1257" s="361"/>
      <c r="M1257" s="361"/>
      <c r="N1257" s="361"/>
      <c r="O1257" s="361"/>
      <c r="P1257" s="247" t="s">
        <v>27</v>
      </c>
      <c r="Q1257" s="247"/>
      <c r="R1257" s="247"/>
      <c r="S1257" s="247"/>
      <c r="T1257" s="247"/>
      <c r="U1257" s="247"/>
      <c r="V1257" s="247"/>
      <c r="W1257" s="247"/>
      <c r="X1257" s="247"/>
      <c r="Y1257" s="362" t="s">
        <v>348</v>
      </c>
      <c r="Z1257" s="363"/>
      <c r="AA1257" s="363"/>
      <c r="AB1257" s="363"/>
      <c r="AC1257" s="152" t="s">
        <v>333</v>
      </c>
      <c r="AD1257" s="152"/>
      <c r="AE1257" s="152"/>
      <c r="AF1257" s="152"/>
      <c r="AG1257" s="152"/>
      <c r="AH1257" s="362" t="s">
        <v>258</v>
      </c>
      <c r="AI1257" s="360"/>
      <c r="AJ1257" s="360"/>
      <c r="AK1257" s="360"/>
      <c r="AL1257" s="360" t="s">
        <v>21</v>
      </c>
      <c r="AM1257" s="360"/>
      <c r="AN1257" s="360"/>
      <c r="AO1257" s="364"/>
      <c r="AP1257" s="365" t="s">
        <v>297</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296</v>
      </c>
      <c r="K1290" s="361"/>
      <c r="L1290" s="361"/>
      <c r="M1290" s="361"/>
      <c r="N1290" s="361"/>
      <c r="O1290" s="361"/>
      <c r="P1290" s="247" t="s">
        <v>27</v>
      </c>
      <c r="Q1290" s="247"/>
      <c r="R1290" s="247"/>
      <c r="S1290" s="247"/>
      <c r="T1290" s="247"/>
      <c r="U1290" s="247"/>
      <c r="V1290" s="247"/>
      <c r="W1290" s="247"/>
      <c r="X1290" s="247"/>
      <c r="Y1290" s="362" t="s">
        <v>348</v>
      </c>
      <c r="Z1290" s="363"/>
      <c r="AA1290" s="363"/>
      <c r="AB1290" s="363"/>
      <c r="AC1290" s="152" t="s">
        <v>333</v>
      </c>
      <c r="AD1290" s="152"/>
      <c r="AE1290" s="152"/>
      <c r="AF1290" s="152"/>
      <c r="AG1290" s="152"/>
      <c r="AH1290" s="362" t="s">
        <v>258</v>
      </c>
      <c r="AI1290" s="360"/>
      <c r="AJ1290" s="360"/>
      <c r="AK1290" s="360"/>
      <c r="AL1290" s="360" t="s">
        <v>21</v>
      </c>
      <c r="AM1290" s="360"/>
      <c r="AN1290" s="360"/>
      <c r="AO1290" s="364"/>
      <c r="AP1290" s="365" t="s">
        <v>297</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2021-08-13T10:13:25Z</cp:lastPrinted>
  <dcterms:created xsi:type="dcterms:W3CDTF">2012-03-13T00:50:25Z</dcterms:created>
  <dcterms:modified xsi:type="dcterms:W3CDTF">2021-08-30T10:50:45Z</dcterms:modified>
</cp:coreProperties>
</file>