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8（修正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L816" i="3" l="1"/>
  <c r="AL817" i="3"/>
  <c r="AM95" i="3" l="1"/>
  <c r="AM92" i="3"/>
  <c r="AD19" i="3" l="1"/>
  <c r="AL849" i="3"/>
  <c r="AI95" i="3" l="1"/>
  <c r="AE95" i="3"/>
  <c r="AD13" i="3"/>
  <c r="W13" i="3" l="1"/>
  <c r="P13"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<sst xmlns="http://schemas.openxmlformats.org/spreadsheetml/2006/main" count="2855" uniqueCount="658">
  <si>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</si>
  <si>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</si>
  <si>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</si>
  <si>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</si>
  <si>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</si>
  <si>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</si>
  <si>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</si>
  <si>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</si>
  <si>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</si>
  <si>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</si>
  <si>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</si>
  <si>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</si>
  <si>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</si>
  <si>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</si>
  <si>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</si>
  <si>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</si>
  <si>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</si>
  <si>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</si>
  <si>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</si>
  <si>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</si>
  <si>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</si>
  <si>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</si>
  <si>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</si>
  <si>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</si>
  <si>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</si>
  <si>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</si>
  <si>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</si>
  <si>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</si>
  <si>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</si>
  <si>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</si>
  <si>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</si>
  <si>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</si>
  <si>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</si>
  <si>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</si>
  <si>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</si>
  <si>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</si>
  <si>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</si>
  <si>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</si>
  <si>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</si>
  <si>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</si>
  <si>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</si>
  <si>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</si>
  <si>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</si>
  <si>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</si>
  <si>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</si>
  <si>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</si>
  <si>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</si>
  <si>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</si>
  <si>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</si>
  <si>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</si>
  <si>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</si>
  <si>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</si>
  <si>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</si>
  <si>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</si>
  <si>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</si>
  <si>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</si>
  <si>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</si>
  <si>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</si>
  <si>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</si>
  <si>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</si>
  <si>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</si>
  <si>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</si>
  <si>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</si>
  <si>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</si>
  <si>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</si>
  <si>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</si>
  <si>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</si>
  <si>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</si>
  <si>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</si>
  <si>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</si>
  <si>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</si>
  <si>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</si>
  <si>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</si>
  <si>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</si>
  <si>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</si>
  <si>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</si>
  <si>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</si>
  <si>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</si>
  <si>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</si>
  <si>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</si>
  <si>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</si>
  <si>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</si>
  <si>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</si>
  <si>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</si>
  <si>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</si>
  <si>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</si>
  <si>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</si>
  <si>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</si>
  <si>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</si>
  <si>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</si>
  <si>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</si>
  <si>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</si>
  <si>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</si>
  <si>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</si>
  <si>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</si>
  <si>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</si>
  <si>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</si>
  <si>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</si>
  <si>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</si>
  <si>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</si>
  <si>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</si>
  <si>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</si>
  <si>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</si>
  <si>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</si>
  <si>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</si>
  <si>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</si>
  <si>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</si>
  <si>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</si>
  <si>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</si>
  <si>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</si>
  <si>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</si>
  <si>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</si>
  <si>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</si>
  <si>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</si>
  <si>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</si>
  <si>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</si>
  <si>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</si>
  <si>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</si>
  <si>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</si>
  <si>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</si>
  <si>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</si>
  <si>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</si>
  <si>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</si>
  <si>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</si>
  <si>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</si>
  <si>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</si>
  <si>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</si>
  <si>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</si>
  <si>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</si>
  <si>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</si>
  <si>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</si>
  <si>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</si>
  <si>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</si>
  <si>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</si>
  <si>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</si>
  <si>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</si>
  <si>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</si>
  <si>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</si>
  <si>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</si>
  <si>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</si>
  <si>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</si>
  <si>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</si>
  <si>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</si>
  <si>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</si>
  <si>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</si>
  <si>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</si>
  <si>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</si>
  <si>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</si>
  <si>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</si>
  <si>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</si>
  <si>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</si>
  <si>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</si>
  <si>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</si>
  <si>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</si>
  <si>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</si>
  <si>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</si>
  <si>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</si>
  <si>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</si>
  <si>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</si>
  <si>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</si>
  <si>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</si>
  <si>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</si>
  <si>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</si>
  <si>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</si>
  <si>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</si>
  <si>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</si>
  <si>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</si>
  <si>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</si>
  <si>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</si>
  <si>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</si>
  <si>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</si>
  <si>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</si>
  <si>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</si>
  <si>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</si>
  <si>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</si>
  <si>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</si>
  <si>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</si>
  <si>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</si>
  <si>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</si>
  <si>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</si>
  <si>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</si>
  <si>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</si>
  <si>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</si>
  <si>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</si>
  <si>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</si>
  <si>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</si>
  <si>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</si>
  <si>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</si>
  <si>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</si>
  <si>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</si>
  <si>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</si>
  <si>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</si>
  <si>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</si>
  <si>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</si>
  <si>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</si>
  <si>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</si>
  <si>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</si>
  <si>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</si>
  <si>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</si>
  <si>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</si>
  <si>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</si>
  <si>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</si>
  <si>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</si>
  <si>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</si>
  <si>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</si>
  <si>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</si>
  <si>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</si>
  <si>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</si>
  <si>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</si>
  <si>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</si>
  <si>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</si>
  <si>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</si>
  <si>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</si>
  <si>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</si>
  <si>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</si>
  <si>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</si>
  <si>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</si>
  <si>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</si>
  <si>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</si>
  <si>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</si>
  <si>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</si>
  <si>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</si>
  <si>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</si>
  <si>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</si>
  <si>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</si>
  <si>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</si>
  <si>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</si>
  <si>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</si>
  <si>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</si>
  <si>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</si>
  <si>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</si>
  <si>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</si>
  <si>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</si>
  <si>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</si>
  <si>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</si>
  <si>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</si>
  <si>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</si>
  <si>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</si>
  <si>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</si>
  <si>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</si>
  <si>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</si>
  <si>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</si>
  <si>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</si>
  <si>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</si>
  <si>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</si>
  <si>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</si>
  <si>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</si>
  <si>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</si>
  <si>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</si>
  <si>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</si>
  <si>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</si>
  <si>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</si>
  <si>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</si>
  <si>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</si>
  <si>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</si>
  <si>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</si>
  <si>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</si>
  <si>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</si>
  <si>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</si>
  <si>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</si>
  <si>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</si>
  <si>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</si>
  <si>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</si>
  <si>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</si>
  <si>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</si>
  <si>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</si>
  <si>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</si>
  <si>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</si>
  <si>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</si>
  <si>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</si>
  <si>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</si>
  <si>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</si>
  <si>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</si>
  <si>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</si>
  <si>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</si>
  <si>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</si>
  <si>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</si>
  <si>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</si>
  <si>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</si>
  <si>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</si>
  <si>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</si>
  <si>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</si>
  <si>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</si>
  <si>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</si>
  <si>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</si>
  <si>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</si>
  <si>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</si>
  <si>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</si>
  <si>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</si>
  <si>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</si>
  <si>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</si>
  <si>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</si>
  <si>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</si>
  <si>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</si>
  <si>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</si>
  <si>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</si>
  <si>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</si>
  <si>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</si>
  <si>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</si>
  <si>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</si>
  <si>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</si>
  <si>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</si>
  <si>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</si>
  <si>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</si>
  <si>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</si>
  <si>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</si>
  <si>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</si>
  <si>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</si>
  <si>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</si>
  <si>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</si>
  <si>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</si>
  <si>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</si>
  <si>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</si>
  <si>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</si>
  <si>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</si>
  <si>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</si>
  <si>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</si>
  <si>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</si>
  <si>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</si>
  <si>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</si>
  <si>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</si>
  <si>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</si>
  <si>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</si>
  <si>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</si>
  <si>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</si>
  <si>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</si>
  <si>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</si>
  <si>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</si>
  <si>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</si>
  <si>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</si>
  <si>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</si>
  <si>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</si>
  <si>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</si>
  <si>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</si>
  <si>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</si>
  <si>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</si>
  <si>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</si>
  <si>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</si>
  <si>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</si>
  <si>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</si>
  <si>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</si>
  <si>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</si>
  <si>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</si>
  <si>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</si>
  <si>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</si>
  <si>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</si>
  <si>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</si>
  <si>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</si>
  <si>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</si>
  <si>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</si>
  <si>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</si>
  <si>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</si>
  <si>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</si>
  <si>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</si>
  <si>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</si>
  <si>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</si>
  <si>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</si>
  <si>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</si>
  <si>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</si>
  <si>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</si>
  <si>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</si>
  <si>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</si>
  <si>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</si>
  <si>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</si>
  <si>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</si>
  <si>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</si>
  <si>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</si>
  <si>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</si>
  <si>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</si>
  <si>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</si>
  <si>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</si>
  <si>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</si>
  <si>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</si>
  <si>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</si>
  <si>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</si>
  <si>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</si>
  <si>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</si>
  <si>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</si>
  <si>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</si>
  <si>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</si>
  <si>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</si>
  <si>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</si>
  <si>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</si>
  <si>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</si>
  <si>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</si>
  <si>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</si>
  <si>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</si>
  <si>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</si>
  <si>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</si>
  <si>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</si>
  <si>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</si>
  <si>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</si>
  <si>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</si>
  <si>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</si>
  <si>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</si>
  <si>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</si>
  <si>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</si>
  <si>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</si>
  <si>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</si>
  <si>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</si>
  <si>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</si>
  <si>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</si>
  <si>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</si>
  <si>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</si>
  <si>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</si>
  <si>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</si>
  <si>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</si>
  <si>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</si>
  <si>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</si>
  <si>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</si>
  <si>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</si>
  <si>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</si>
  <si>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</si>
  <si>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</si>
  <si>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</si>
  <si>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</si>
  <si>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</si>
  <si>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</si>
  <si>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</si>
  <si>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</si>
  <si>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</si>
  <si>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</si>
  <si>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</si>
  <si>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</si>
  <si>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</si>
  <si>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</si>
  <si>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</si>
  <si>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</si>
  <si>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</si>
  <si>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</si>
  <si>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</si>
  <si>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</si>
  <si>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</si>
  <si>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</si>
  <si>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</si>
  <si>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</si>
  <si>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</si>
  <si>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</si>
  <si>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</si>
  <si>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</si>
  <si>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</si>
  <si>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</si>
  <si>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</si>
  <si>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</si>
  <si>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</si>
  <si>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</si>
  <si>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</si>
  <si>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</si>
  <si>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</si>
  <si>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</si>
  <si>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</si>
  <si>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</si>
  <si>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</si>
  <si>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</si>
  <si>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</si>
  <si>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</si>
  <si>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</si>
  <si>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</si>
  <si>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</si>
  <si>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</si>
  <si>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</si>
  <si>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</si>
  <si>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</si>
  <si>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</si>
  <si>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</si>
  <si>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</si>
  <si>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</si>
  <si>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</si>
  <si>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</si>
  <si>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</si>
  <si>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</si>
  <si>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</si>
  <si>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</si>
  <si>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</si>
  <si>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</si>
  <si>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</si>
  <si>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</si>
  <si>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</si>
  <si>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</si>
  <si>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</si>
  <si>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</si>
  <si>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</si>
  <si>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</si>
  <si>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</si>
  <si>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</si>
  <si>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</si>
  <si>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</si>
  <si>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</si>
  <si>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</si>
  <si>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</si>
  <si>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</si>
  <si>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</si>
  <si>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</si>
  <si>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</si>
  <si>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</si>
  <si>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</si>
  <si>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</si>
  <si>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</si>
  <si>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</si>
  <si>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</si>
  <si>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</si>
  <si>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</si>
  <si>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</si>
  <si>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</si>
  <si>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</si>
  <si>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</si>
  <si>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</si>
  <si>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</si>
  <si>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</si>
  <si>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</si>
  <si>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</si>
  <si>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</si>
  <si>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</si>
  <si>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</si>
  <si>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</si>
  <si>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</si>
  <si>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</si>
  <si>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原子力規制委員会　原子力規制庁
長官官房放射線防護グループ</t>
    <phoneticPr fontId="5"/>
  </si>
  <si>
    <t>原子力災害対策・核物質防護課</t>
    <phoneticPr fontId="5"/>
  </si>
  <si>
    <t>「世界一安全な日本」創造戦略</t>
    <phoneticPr fontId="5"/>
  </si>
  <si>
    <t>我が国の原子力発電所等の核物質防護対策を、引き続き国際的な水準に対して遜色のない措置水準とするとともに、国内の規制の一層の高度化を図るため、妨害破壊行為等による防護措置への影響の評価、新たな脅威等を踏まえた防護措置の評価に必要な技術的根拠を整備し、また原子力先進国の核物質防護に関する規制動向及び技術動向を把握するための調査・分析を実施する。</t>
    <phoneticPr fontId="5"/>
  </si>
  <si>
    <t>-</t>
    <phoneticPr fontId="5"/>
  </si>
  <si>
    <t>-</t>
    <phoneticPr fontId="5"/>
  </si>
  <si>
    <t>-</t>
    <phoneticPr fontId="5"/>
  </si>
  <si>
    <t>原子力発電所等における特定核燃料物質の盗取及び妨害破壊行為件数を０件に抑える。</t>
    <phoneticPr fontId="5"/>
  </si>
  <si>
    <t>原子力発電所等における特定核燃料物質の盗取及び妨害破壊行為件数</t>
    <phoneticPr fontId="5"/>
  </si>
  <si>
    <t>件</t>
    <rPh sb="0" eb="1">
      <t>ケン</t>
    </rPh>
    <phoneticPr fontId="5"/>
  </si>
  <si>
    <t>米国エネルギー省との共同研究の件数</t>
    <phoneticPr fontId="5"/>
  </si>
  <si>
    <t>防護措置の強化に係る技術動向調査及びデータ取得の実施件数</t>
    <phoneticPr fontId="5"/>
  </si>
  <si>
    <t>規制動向調査に関する国際会合等への参画件数</t>
    <phoneticPr fontId="5"/>
  </si>
  <si>
    <t>件</t>
    <phoneticPr fontId="5"/>
  </si>
  <si>
    <t>件</t>
    <phoneticPr fontId="5"/>
  </si>
  <si>
    <t>執行額（百万円）/共同研究件数（件）　　　　　　　</t>
    <phoneticPr fontId="5"/>
  </si>
  <si>
    <t>執行額（百万円）／調査・データ取得件数（件）</t>
    <phoneticPr fontId="5"/>
  </si>
  <si>
    <t>執行額（百万円）／会合参画件数（件）</t>
    <phoneticPr fontId="5"/>
  </si>
  <si>
    <t>6/13</t>
    <phoneticPr fontId="5"/>
  </si>
  <si>
    <t>20/31</t>
    <phoneticPr fontId="5"/>
  </si>
  <si>
    <t>百万円/件</t>
    <phoneticPr fontId="5"/>
  </si>
  <si>
    <t>百万円</t>
    <phoneticPr fontId="5"/>
  </si>
  <si>
    <t>百万円</t>
    <phoneticPr fontId="5"/>
  </si>
  <si>
    <t>65/1</t>
    <phoneticPr fontId="5"/>
  </si>
  <si>
    <t>51/5</t>
    <phoneticPr fontId="5"/>
  </si>
  <si>
    <t>82/5</t>
    <phoneticPr fontId="5"/>
  </si>
  <si>
    <t>職員旅費</t>
    <phoneticPr fontId="5"/>
  </si>
  <si>
    <t>-</t>
    <phoneticPr fontId="5"/>
  </si>
  <si>
    <t>-</t>
    <phoneticPr fontId="5"/>
  </si>
  <si>
    <t>本事業は、公共の安全を確保するため、原子力施設の安全性を確保する上で重要な核物質防護対策について、国自らが措置水準の更なる向上を図るものであり、国民や社会のニーズを的確に反映している。</t>
    <phoneticPr fontId="5"/>
  </si>
  <si>
    <t>当該分野の規制は原子炉等規制法に基づき国が行うものであり、その高度化に係る技術情報・規制情報の取得は国自ら責任を持って対応すべきものであるため、地方自治体、民間等に委ねることはできない。</t>
    <phoneticPr fontId="5"/>
  </si>
  <si>
    <t>本事業は、原子炉等規制法に基づく核物質防護規制の高度化に活用されるものであり、政策目的の達成に必要な優先度の高い事業である。</t>
    <phoneticPr fontId="5"/>
  </si>
  <si>
    <t>○</t>
  </si>
  <si>
    <t>△</t>
  </si>
  <si>
    <t>有</t>
  </si>
  <si>
    <t>‐</t>
  </si>
  <si>
    <t>核物質防護規制の高度化に必要な技術・情報基盤の整備に要する事業に限定しており、妥当である。</t>
    <phoneticPr fontId="5"/>
  </si>
  <si>
    <t>核物質防護対策の最終的なアウトカムは、原子力発電所等における特定核燃料物質の盗取及び妨害破壊行為件数を０件に抑えることであり、本事業により得られた技術情報・規制情報は、このアウトカムの達成に寄与している。</t>
    <phoneticPr fontId="5"/>
  </si>
  <si>
    <t>実施場所・実施手法を精査し、より低価格で質の良い成果を得られる手法を優先して実施している。</t>
    <phoneticPr fontId="5"/>
  </si>
  <si>
    <t>調査等の成果物については本施策に係る検討材料として十分に活用してきている。</t>
    <phoneticPr fontId="5"/>
  </si>
  <si>
    <t>070</t>
    <phoneticPr fontId="5"/>
  </si>
  <si>
    <t>055</t>
    <phoneticPr fontId="5"/>
  </si>
  <si>
    <t>046</t>
    <phoneticPr fontId="5"/>
  </si>
  <si>
    <t>Ａ株式会社</t>
    <phoneticPr fontId="5"/>
  </si>
  <si>
    <t>核物質防護に係る業務</t>
    <phoneticPr fontId="5"/>
  </si>
  <si>
    <t>本事業では、次の事業を実施する。
（１）米国エネルギー省との防護措置の強化に係る共同研究
原子力施設への妨害破壊行為が核物質防護措置に及ぼす影響について、防護扉及び防護障壁等の破壊に関する試験及び試験結果を踏まえた解析モデルの構築を実施
（２）新たな脅威等を踏まえた防護措置の強化に係る技術動向調査及びデータ収集
新たな脅威等に係る原子力施設における防護措置の防弾・耐爆性能について試験等によるデータ収集、分析により有効性を評価するとともに、技術動向の調査を実施
（３）規制動向調査
海外の核物質防護に関する規制動向、技術動向等の調査・分析及び国際原子力機関の会合参加や海外規制機関との交流を通じた情報収集、実態把握を実施</t>
    <phoneticPr fontId="5"/>
  </si>
  <si>
    <t>A.民間企業</t>
    <rPh sb="2" eb="4">
      <t>ミンカン</t>
    </rPh>
    <rPh sb="4" eb="6">
      <t>キギョウ</t>
    </rPh>
    <phoneticPr fontId="5"/>
  </si>
  <si>
    <t>B株式会社</t>
    <rPh sb="1" eb="5">
      <t>カブシキガイシャ</t>
    </rPh>
    <phoneticPr fontId="5"/>
  </si>
  <si>
    <t>総合警備保障（株）</t>
    <rPh sb="0" eb="2">
      <t>ソウゴウ</t>
    </rPh>
    <rPh sb="2" eb="4">
      <t>ケイビ</t>
    </rPh>
    <rPh sb="4" eb="6">
      <t>ホショウ</t>
    </rPh>
    <rPh sb="6" eb="9">
      <t>カブ</t>
    </rPh>
    <phoneticPr fontId="5"/>
  </si>
  <si>
    <t>日本コンベンションサービス（株）</t>
    <rPh sb="0" eb="2">
      <t>ニホン</t>
    </rPh>
    <rPh sb="13" eb="16">
      <t>カブ</t>
    </rPh>
    <phoneticPr fontId="5"/>
  </si>
  <si>
    <t>文書等輸送業務</t>
    <phoneticPr fontId="5"/>
  </si>
  <si>
    <t>随意契約
（少額）</t>
  </si>
  <si>
    <t>-</t>
    <phoneticPr fontId="5"/>
  </si>
  <si>
    <t>随意契約
（その他）</t>
  </si>
  <si>
    <t>-</t>
    <phoneticPr fontId="5"/>
  </si>
  <si>
    <t>-</t>
    <phoneticPr fontId="5"/>
  </si>
  <si>
    <t>（公財）原子力安全技術センター</t>
    <rPh sb="1" eb="2">
      <t>コウ</t>
    </rPh>
    <rPh sb="2" eb="3">
      <t>ザイ</t>
    </rPh>
    <rPh sb="4" eb="7">
      <t>ゲンシリョク</t>
    </rPh>
    <rPh sb="7" eb="9">
      <t>アンゼン</t>
    </rPh>
    <rPh sb="9" eb="11">
      <t>ギジュツ</t>
    </rPh>
    <phoneticPr fontId="5"/>
  </si>
  <si>
    <t>随意契約
（企画競争）</t>
  </si>
  <si>
    <t>B.（公財）原子力安全技術センター</t>
    <phoneticPr fontId="5"/>
  </si>
  <si>
    <t>事業費</t>
    <rPh sb="0" eb="3">
      <t>ジギョウヒ</t>
    </rPh>
    <phoneticPr fontId="5"/>
  </si>
  <si>
    <t>人件費</t>
    <rPh sb="0" eb="3">
      <t>ジンケンヒ</t>
    </rPh>
    <phoneticPr fontId="5"/>
  </si>
  <si>
    <t>核物質防護に係る業務</t>
    <rPh sb="0" eb="3">
      <t>カクブッシツ</t>
    </rPh>
    <rPh sb="3" eb="5">
      <t>ボウゴ</t>
    </rPh>
    <rPh sb="6" eb="7">
      <t>カカ</t>
    </rPh>
    <rPh sb="8" eb="10">
      <t>ギョウム</t>
    </rPh>
    <phoneticPr fontId="5"/>
  </si>
  <si>
    <t>事業の計画・実施</t>
    <rPh sb="0" eb="2">
      <t>ジギョウ</t>
    </rPh>
    <rPh sb="3" eb="5">
      <t>ケイカク</t>
    </rPh>
    <rPh sb="6" eb="8">
      <t>ジッシ</t>
    </rPh>
    <phoneticPr fontId="5"/>
  </si>
  <si>
    <t>管理費</t>
    <rPh sb="0" eb="3">
      <t>カンリヒ</t>
    </rPh>
    <phoneticPr fontId="5"/>
  </si>
  <si>
    <t>現地調査、翻訳 等</t>
    <rPh sb="0" eb="2">
      <t>ゲンチ</t>
    </rPh>
    <rPh sb="2" eb="4">
      <t>チョウサ</t>
    </rPh>
    <rPh sb="5" eb="7">
      <t>ホンヤク</t>
    </rPh>
    <rPh sb="8" eb="9">
      <t>トウ</t>
    </rPh>
    <phoneticPr fontId="5"/>
  </si>
  <si>
    <t>情報セキュリティ対策技術等に関する調査・分析</t>
    <rPh sb="0" eb="2">
      <t>ジョウホウ</t>
    </rPh>
    <rPh sb="8" eb="10">
      <t>タイサク</t>
    </rPh>
    <rPh sb="10" eb="12">
      <t>ギジュツ</t>
    </rPh>
    <rPh sb="12" eb="13">
      <t>トウ</t>
    </rPh>
    <rPh sb="14" eb="15">
      <t>カン</t>
    </rPh>
    <rPh sb="17" eb="19">
      <t>チョウサ</t>
    </rPh>
    <rPh sb="20" eb="22">
      <t>ブンセキ</t>
    </rPh>
    <phoneticPr fontId="5"/>
  </si>
  <si>
    <t>0</t>
    <phoneticPr fontId="5"/>
  </si>
  <si>
    <t>91/7</t>
    <phoneticPr fontId="5"/>
  </si>
  <si>
    <t>20/22</t>
    <phoneticPr fontId="5"/>
  </si>
  <si>
    <t>米国エネルギー省との共同研究については、実施方法を見直し、国内にて可能な手法を検討することにより事業を行った。これまで得られた技術情報・規制情報については、直ちに活用可能な情報については近年の規則改正（実用発電用原子炉の設置、運転等に関する規則 等）を踏まえた措置に対する検査実務等への対応に順次活用しており、併せて成果のとりまとめに向けて取り組んでいるところ、概ね見込みに見合った実績となっている。</t>
    <rPh sb="20" eb="22">
      <t>ジッシ</t>
    </rPh>
    <rPh sb="22" eb="24">
      <t>ホウホウ</t>
    </rPh>
    <rPh sb="25" eb="27">
      <t>ミナオ</t>
    </rPh>
    <rPh sb="29" eb="31">
      <t>コクナイ</t>
    </rPh>
    <rPh sb="33" eb="35">
      <t>カノウ</t>
    </rPh>
    <rPh sb="36" eb="38">
      <t>シュホウ</t>
    </rPh>
    <rPh sb="39" eb="41">
      <t>ケントウ</t>
    </rPh>
    <rPh sb="48" eb="50">
      <t>ジギョウ</t>
    </rPh>
    <rPh sb="51" eb="52">
      <t>オコナ</t>
    </rPh>
    <rPh sb="155" eb="156">
      <t>アワ</t>
    </rPh>
    <rPh sb="191" eb="193">
      <t>ジッセキ</t>
    </rPh>
    <phoneticPr fontId="5"/>
  </si>
  <si>
    <t>支出先の選定に当たり、事業内容に照らし可能なものについては、企画競争入札等により競争性を確保し、コスト削減に努めている。</t>
    <rPh sb="30" eb="32">
      <t>キカク</t>
    </rPh>
    <rPh sb="36" eb="37">
      <t>トウ</t>
    </rPh>
    <phoneticPr fontId="5"/>
  </si>
  <si>
    <t>平成27年度においては、共同研究はその実施方法を見直し、国内における技術調査として実施した。技術動向調査及びデータの取得については、効率的な執行により単位当たりのコストが減少している。また会合等への参画については、十分な情報を得るため、従来より期間・人数を増やし複数の主要国と意見交換を行った。このため、コストは僅かに増化しているが、総じて単位当たりのコスト水準は妥当である。</t>
    <rPh sb="19" eb="21">
      <t>ジッシ</t>
    </rPh>
    <rPh sb="21" eb="23">
      <t>ホウホウ</t>
    </rPh>
    <rPh sb="24" eb="26">
      <t>ミナオ</t>
    </rPh>
    <rPh sb="28" eb="30">
      <t>コクナイ</t>
    </rPh>
    <rPh sb="34" eb="36">
      <t>ギジュツ</t>
    </rPh>
    <rPh sb="36" eb="38">
      <t>チョウサ</t>
    </rPh>
    <rPh sb="41" eb="43">
      <t>ジッシ</t>
    </rPh>
    <rPh sb="66" eb="69">
      <t>コウリツテキ</t>
    </rPh>
    <rPh sb="70" eb="72">
      <t>シッコウ</t>
    </rPh>
    <rPh sb="85" eb="87">
      <t>ゲンショウ</t>
    </rPh>
    <rPh sb="96" eb="97">
      <t>トウ</t>
    </rPh>
    <rPh sb="107" eb="109">
      <t>ジュウブン</t>
    </rPh>
    <rPh sb="110" eb="112">
      <t>ジョウホウ</t>
    </rPh>
    <rPh sb="113" eb="114">
      <t>エ</t>
    </rPh>
    <rPh sb="118" eb="120">
      <t>ジュウライ</t>
    </rPh>
    <rPh sb="122" eb="124">
      <t>キカン</t>
    </rPh>
    <rPh sb="125" eb="127">
      <t>ニンズウ</t>
    </rPh>
    <rPh sb="128" eb="129">
      <t>フ</t>
    </rPh>
    <rPh sb="131" eb="133">
      <t>フクスウ</t>
    </rPh>
    <rPh sb="134" eb="137">
      <t>シュヨウコク</t>
    </rPh>
    <rPh sb="138" eb="140">
      <t>イケン</t>
    </rPh>
    <rPh sb="140" eb="142">
      <t>コウカン</t>
    </rPh>
    <rPh sb="143" eb="144">
      <t>オコナ</t>
    </rPh>
    <rPh sb="156" eb="157">
      <t>ワズ</t>
    </rPh>
    <rPh sb="159" eb="161">
      <t>ゾウカ</t>
    </rPh>
    <phoneticPr fontId="5"/>
  </si>
  <si>
    <t>各テーマの性格上、最適な契約手続を採用しており、一般競争入札を導入することが適切なものについては、これにより支出先を選定し、競争性を保っている。なお、検討の結果企画競争を導入した事業の対象業務については、専門性の高いものであったため、一者応札となったが、支出先が示した実績、実施体制及び実施計画から妥当と判断した。</t>
    <rPh sb="75" eb="77">
      <t>ケントウ</t>
    </rPh>
    <rPh sb="78" eb="80">
      <t>ケッカ</t>
    </rPh>
    <rPh sb="80" eb="82">
      <t>キカク</t>
    </rPh>
    <phoneticPr fontId="5"/>
  </si>
  <si>
    <t>共同研究に関する事業実施方法の見直しにより、予算額に対し効率的な執行となったことによるものであり、妥当である。</t>
    <rPh sb="0" eb="2">
      <t>キョウドウ</t>
    </rPh>
    <rPh sb="2" eb="4">
      <t>ケンキュウ</t>
    </rPh>
    <rPh sb="5" eb="6">
      <t>カン</t>
    </rPh>
    <rPh sb="8" eb="10">
      <t>ジギョウ</t>
    </rPh>
    <rPh sb="10" eb="12">
      <t>ジッシ</t>
    </rPh>
    <rPh sb="12" eb="14">
      <t>ホウホウ</t>
    </rPh>
    <rPh sb="15" eb="17">
      <t>ミナオ</t>
    </rPh>
    <rPh sb="22" eb="25">
      <t>ヨサンガク</t>
    </rPh>
    <rPh sb="26" eb="27">
      <t>タイ</t>
    </rPh>
    <rPh sb="28" eb="31">
      <t>コウリツテキ</t>
    </rPh>
    <rPh sb="32" eb="34">
      <t>シッコウ</t>
    </rPh>
    <rPh sb="49" eb="51">
      <t>ダトウ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</si>
  <si>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</si>
  <si>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</si>
  <si>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</si>
  <si>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</si>
  <si>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</si>
  <si>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</si>
  <si>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</si>
  <si>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</si>
  <si>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</si>
  <si>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</si>
  <si>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</si>
  <si>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</si>
  <si>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</si>
  <si>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</si>
  <si>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</si>
  <si>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t>
    <phoneticPr fontId="5"/>
  </si>
  <si>
    <t>-</t>
    <phoneticPr fontId="5"/>
  </si>
  <si>
    <t>-</t>
    <phoneticPr fontId="5"/>
  </si>
  <si>
    <t>-</t>
    <phoneticPr fontId="5"/>
  </si>
  <si>
    <t>-</t>
    <phoneticPr fontId="5"/>
  </si>
  <si>
    <t>-</t>
    <phoneticPr fontId="5"/>
  </si>
  <si>
    <t>-</t>
    <phoneticPr fontId="5"/>
  </si>
  <si>
    <t>114/5</t>
    <phoneticPr fontId="5"/>
  </si>
  <si>
    <t>12/12</t>
    <phoneticPr fontId="5"/>
  </si>
  <si>
    <t>今後の核物質防護規制上必要な情報を取得するための事業に絞った執行が行われており、核物質防護という事業の性格上契約先に関しては一定の制限が生じているものの、事業目的に対する業務内容の適合性を随時精査することにより効率的な事業の実施を図ることとしている。</t>
    <phoneticPr fontId="5"/>
  </si>
  <si>
    <t xml:space="preserve">本事業については核物質防護規制の高度化のため、真に必要な事業内容とすることに引き続き留意し、継続実施する。
なお、小額の契約をはじめ、取り扱う情報の性格に照らし、より幅広い受注先の選定が可能な調査に関しては、仕様を工夫することにより競争性を高めることとする。
</t>
    <phoneticPr fontId="5"/>
  </si>
  <si>
    <t>原子力災害対策・核物質防護課長　佐藤　暁</t>
    <rPh sb="16" eb="18">
      <t>サトウ</t>
    </rPh>
    <rPh sb="19" eb="20">
      <t>アカツキ</t>
    </rPh>
    <phoneticPr fontId="5"/>
  </si>
  <si>
    <t>事業者の核物質防護措置の状況について、核物質防護検査等において厳格に確認する。</t>
    <phoneticPr fontId="5"/>
  </si>
  <si>
    <t>平成27年度核物質防護検査においては、情報管理、防護区域等への出入管理及び情報システムセキュリティ対策の実施状況並びに性能試験の取り組み状況及び脅威到達時間について、重点的に検査を行った。</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</si>
  <si>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</si>
  <si>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</si>
  <si>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</si>
  <si>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</si>
  <si>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</si>
  <si>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4" eb="16">
      <t>ホショウ</t>
    </rPh>
    <rPh sb="16" eb="18">
      <t>ソチ</t>
    </rPh>
    <rPh sb="19" eb="21">
      <t>チャクジツ</t>
    </rPh>
    <rPh sb="22" eb="24">
      <t>ジッシ</t>
    </rPh>
    <phoneticPr fontId="5"/>
  </si>
  <si>
    <t>-</t>
    <phoneticPr fontId="5"/>
  </si>
  <si>
    <t>-</t>
    <phoneticPr fontId="5"/>
  </si>
  <si>
    <t>核セキュリティ上の課題への対応
（個人の信頼性確認制度の導入へ向けた検討及び制度設計等）</t>
    <phoneticPr fontId="5"/>
  </si>
  <si>
    <t>個人の信頼性確認制度については、「核セキュリティに関する検討会」を開催し、信頼性確認を行う者の範囲、信頼性確認の項目、具体的にどのような確認を行うのかといった個人の信頼性確認制度の方向性について報告書を取りまとめた。そして、平成27年10月21日の原子力規制委員会定例会において、個人の信頼性確認制度の詳細な制度設計に入ることを決定した。</t>
    <phoneticPr fontId="5"/>
  </si>
  <si>
    <t>核セキュリティ上の課題への対応
（放射性物質及び関連施設の核セキュリティに係る課題の抽出及び検討）</t>
    <phoneticPr fontId="5"/>
  </si>
  <si>
    <t>個人の信頼性確認制度に関するワーキンググループを平成27年12月15日と平成28年3月8日の２回開催し、原子力規制委員会で決定された方向性をもとに、今後の制度化へ向けた具体的な課題の抽出を行った。また、核燃料物質等の工場又は事業所の外における運搬に関する規則の改正作業については、原子炉等規制法施行令改正の案について報告し、当該政令が平成28年3月16日に公布された。</t>
    <phoneticPr fontId="5"/>
  </si>
  <si>
    <t>ワーキンググループで課題を抽出し、対応を検討する。</t>
    <phoneticPr fontId="5"/>
  </si>
  <si>
    <t>ワーキンググループで課題を抽出し、対応を検討する。</t>
    <phoneticPr fontId="5"/>
  </si>
  <si>
    <t>核セキュリティ上の課題への対応
(IPPASミッションにおける勧告事項等への対応）</t>
    <phoneticPr fontId="5"/>
  </si>
  <si>
    <t>平成26年度に受け入れたIPPASミッションから示される勧告事項や助言事項について、対応を検討する。</t>
    <phoneticPr fontId="5"/>
  </si>
  <si>
    <t>原子力規制委員会は、IPPASミッション報告書の勧告事項や助言事項について、引き続き関係省庁と協議しつつ、継続的な改善に努めている。</t>
    <phoneticPr fontId="5"/>
  </si>
  <si>
    <t>核セキュリティ上の課題への対応
(核セキュリティ文化醸成）</t>
    <phoneticPr fontId="5"/>
  </si>
  <si>
    <t>研修等の場を通じ、職員が核セキュリティに関する問題意識を持つ環境づくりを行う。</t>
    <phoneticPr fontId="5"/>
  </si>
  <si>
    <t>79/2</t>
    <phoneticPr fontId="5"/>
  </si>
  <si>
    <t>核物質防護規定の遵守状況の検査の着実な実施</t>
    <phoneticPr fontId="5"/>
  </si>
  <si>
    <t>本事業は、海外の核物質防護に関する規制の動向を調査、新たな脅威等を踏まえた防護措置の強化に係る技術動向調査及びデータ取集について、得られた知見及び情報を核セキュリティ対策に役立てることを目的としている。
このことから、本施策の目標である核セキュリティ対策の強化の着実な実施に寄与することができると考える。</t>
    <rPh sb="0" eb="1">
      <t>ホン</t>
    </rPh>
    <rPh sb="1" eb="3">
      <t>ジギョウ</t>
    </rPh>
    <rPh sb="5" eb="7">
      <t>カイガイ</t>
    </rPh>
    <rPh sb="8" eb="11">
      <t>カクブッシツ</t>
    </rPh>
    <rPh sb="11" eb="13">
      <t>ボウゴ</t>
    </rPh>
    <rPh sb="14" eb="15">
      <t>カン</t>
    </rPh>
    <rPh sb="17" eb="19">
      <t>キセイ</t>
    </rPh>
    <rPh sb="20" eb="22">
      <t>ドウコウ</t>
    </rPh>
    <rPh sb="23" eb="25">
      <t>チョウサ</t>
    </rPh>
    <rPh sb="26" eb="27">
      <t>アラ</t>
    </rPh>
    <rPh sb="29" eb="31">
      <t>キョウイ</t>
    </rPh>
    <rPh sb="31" eb="32">
      <t>トウ</t>
    </rPh>
    <rPh sb="33" eb="34">
      <t>フ</t>
    </rPh>
    <rPh sb="37" eb="39">
      <t>ボウゴ</t>
    </rPh>
    <rPh sb="39" eb="41">
      <t>ソチ</t>
    </rPh>
    <rPh sb="42" eb="44">
      <t>キョウカ</t>
    </rPh>
    <rPh sb="45" eb="46">
      <t>カカ</t>
    </rPh>
    <rPh sb="47" eb="49">
      <t>ギジュツ</t>
    </rPh>
    <rPh sb="49" eb="51">
      <t>ドウコウ</t>
    </rPh>
    <rPh sb="51" eb="53">
      <t>チョウサ</t>
    </rPh>
    <rPh sb="53" eb="54">
      <t>オヨ</t>
    </rPh>
    <rPh sb="58" eb="60">
      <t>シュシュウ</t>
    </rPh>
    <rPh sb="65" eb="66">
      <t>エ</t>
    </rPh>
    <rPh sb="71" eb="72">
      <t>オヨ</t>
    </rPh>
    <rPh sb="109" eb="110">
      <t>ホン</t>
    </rPh>
    <rPh sb="110" eb="111">
      <t>セ</t>
    </rPh>
    <rPh sb="111" eb="112">
      <t>サク</t>
    </rPh>
    <rPh sb="113" eb="115">
      <t>モクヒョウ</t>
    </rPh>
    <rPh sb="148" eb="149">
      <t>カンガ</t>
    </rPh>
    <phoneticPr fontId="5"/>
  </si>
  <si>
    <t>原子力安全業務庁費</t>
    <rPh sb="0" eb="3">
      <t>ゲンシリョク</t>
    </rPh>
    <rPh sb="3" eb="5">
      <t>アンゼン</t>
    </rPh>
    <rPh sb="5" eb="7">
      <t>ギョウム</t>
    </rPh>
    <rPh sb="7" eb="9">
      <t>チョウヒ</t>
    </rPh>
    <phoneticPr fontId="5"/>
  </si>
  <si>
    <t>原子力発電施設等核物質防護対策委託費</t>
    <phoneticPr fontId="5"/>
  </si>
  <si>
    <t>-</t>
    <phoneticPr fontId="5"/>
  </si>
  <si>
    <t xml:space="preserve">･ 平成２７年度における不用率についてわかりやすい説明を明記すべき。
･ 幅広く関連業者の応札参加を積極的に働きかける等の入札方法の改善を通じ競争性の確保に努めるとともに、随意契約における価格交渉を行うなど、コスト削減や効率化に向けた更なる検証･工夫をすること。
</t>
    <phoneticPr fontId="5"/>
  </si>
  <si>
    <t>執行等改善</t>
  </si>
  <si>
    <t>・平成２７年度の不用率については、事業の成果物の作成に時間を要したことから、次工程で行う事業を翌年度に見送ったことから、不用率が増大した。平成２８年度においては、前年度見送った事業の実施を行う必要があることから、同額要求となった。
・行政事業レビュー推進チームの所見を踏まえ、仕様書の更なる具体化、入札公告期間を十分に確保することなどに留意しつつ、引き続き、効率的な執行を行っていく。</t>
    <phoneticPr fontId="5"/>
  </si>
  <si>
    <t>情報システムセキュリティ計画に関する調査・分析 等</t>
    <phoneticPr fontId="5"/>
  </si>
  <si>
    <t>通訳業務</t>
    <rPh sb="0" eb="2">
      <t>ツウヤク</t>
    </rPh>
    <rPh sb="1" eb="2">
      <t>コウツウ</t>
    </rPh>
    <rPh sb="2" eb="4">
      <t>ギョウム</t>
    </rPh>
    <phoneticPr fontId="5"/>
  </si>
  <si>
    <t>本事業は原子力発電所等の核セキュリティ対策という事業の性質に鑑み、国が主体的に実施すべき事業であるため、負担関係は妥当である。</t>
    <rPh sb="4" eb="7">
      <t>ゲンシリョク</t>
    </rPh>
    <rPh sb="7" eb="9">
      <t>ハツデン</t>
    </rPh>
    <rPh sb="9" eb="10">
      <t>ショ</t>
    </rPh>
    <rPh sb="10" eb="11">
      <t>トウ</t>
    </rPh>
    <rPh sb="12" eb="13">
      <t>カク</t>
    </rPh>
    <rPh sb="19" eb="21">
      <t>タイサク</t>
    </rPh>
    <phoneticPr fontId="5"/>
  </si>
  <si>
    <t>原子力規制委員会における核セキュリティ文化を醸成する活動については、昨年度に引き続き、職員に対する研修等を通じ、継続的に取り組んでいる。</t>
    <phoneticPr fontId="5"/>
  </si>
  <si>
    <t>法律：特別会計に関する法律第８５条第６項
政令：特会法施行令第５１条第７項第４号及び第１７号</t>
    <rPh sb="37" eb="38">
      <t>ダイ</t>
    </rPh>
    <rPh sb="39" eb="40">
      <t>ゴウ</t>
    </rPh>
    <rPh sb="40" eb="41">
      <t>オヨ</t>
    </rPh>
    <phoneticPr fontId="5"/>
  </si>
  <si>
    <t>２７年度</t>
    <rPh sb="2" eb="4">
      <t>ネンド</t>
    </rPh>
    <phoneticPr fontId="5"/>
  </si>
  <si>
    <t>原子力発電施設等核物質防護対策</t>
    <phoneticPr fontId="5"/>
  </si>
  <si>
    <t>個人の信頼性確認制度制度の方向性を取りまとめ、詳細な制度設計等所要の作業を行う。</t>
    <phoneticPr fontId="5"/>
  </si>
  <si>
    <t>個人の信頼性確認制度制度の方向性を取りまとめ、詳細な制度設計等所要の作業を行う。</t>
    <phoneticPr fontId="5"/>
  </si>
  <si>
    <t>平成26年度に受け入れたIPPASミッションから示された勧告事項や助言事項について、対応を検討する。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</si>
</sst>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849</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14</xdr:col>
      <xdr:colOff>57165</xdr:colOff>
      <xdr:row>721</xdr:row>
      <xdr:rowOff>252296</xdr:rowOff>
    </xdr:from>
    <xdr:to>
      <xdr:col>45</xdr:col>
      <xdr:colOff>56322</xdr:colOff>
      <xdr:row>736</xdr:row>
      <xdr:rowOff>213553</xdr:rowOff>
    </xdr:to>
    <xdr:grpSp>
      <xdr:nvGrpSpPr>
        <xdr:cNvPr id="13" name="グループ化 12"/>
        <xdr:cNvGrpSpPr/>
      </xdr:nvGrpSpPr>
      <xdr:grpSpPr>
        <a:xfrm>
          <a:off x="2901965" y="65200096"/>
          <a:ext cx="6298357" cy="5295257"/>
          <a:chOff x="764704" y="1763688"/>
          <a:chExt cx="5904657" cy="5328595"/>
        </a:xfrm>
      </xdr:grpSpPr>
      <xdr:grpSp>
        <xdr:nvGrpSpPr>
          <xdr:cNvPr id="14" name="グループ化 13"/>
          <xdr:cNvGrpSpPr/>
        </xdr:nvGrpSpPr>
        <xdr:grpSpPr>
          <a:xfrm>
            <a:off x="764704" y="1763688"/>
            <a:ext cx="5904657" cy="5328595"/>
            <a:chOff x="764704" y="1742514"/>
            <a:chExt cx="5904657" cy="5328595"/>
          </a:xfrm>
        </xdr:grpSpPr>
        <xdr:grpSp>
          <xdr:nvGrpSpPr>
            <xdr:cNvPr id="22" name="グループ化 21"/>
            <xdr:cNvGrpSpPr/>
          </xdr:nvGrpSpPr>
          <xdr:grpSpPr>
            <a:xfrm>
              <a:off x="764704" y="1742514"/>
              <a:ext cx="3824895" cy="5328595"/>
              <a:chOff x="1286469" y="0"/>
              <a:chExt cx="3397590" cy="5488815"/>
            </a:xfrm>
          </xdr:grpSpPr>
          <xdr:sp macro="" textlink="">
            <xdr:nvSpPr>
              <xdr:cNvPr id="24" name="正方形/長方形 23"/>
              <xdr:cNvSpPr/>
            </xdr:nvSpPr>
            <xdr:spPr>
              <a:xfrm>
                <a:off x="2751044" y="0"/>
                <a:ext cx="1871382" cy="75079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原子力規制委員会</a:t>
                </a:r>
                <a:endParaRPr kumimoji="1" lang="en-US" altLang="ja-JP" sz="1100"/>
              </a:p>
              <a:p>
                <a:pPr algn="ctr"/>
                <a:r>
                  <a:rPr kumimoji="1" lang="en-US" altLang="ja-JP" sz="1100"/>
                  <a:t>111</a:t>
                </a:r>
                <a:r>
                  <a:rPr kumimoji="1" lang="ja-JP" altLang="en-US" sz="1100"/>
                  <a:t>百万円</a:t>
                </a:r>
                <a:endParaRPr kumimoji="1" lang="en-US" altLang="ja-JP" sz="1100"/>
              </a:p>
            </xdr:txBody>
          </xdr:sp>
          <xdr:sp macro="" textlink="">
            <xdr:nvSpPr>
              <xdr:cNvPr id="25" name="大かっこ 24"/>
              <xdr:cNvSpPr/>
            </xdr:nvSpPr>
            <xdr:spPr>
              <a:xfrm>
                <a:off x="2689411" y="818026"/>
                <a:ext cx="1994648" cy="125505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mn-lt"/>
                    <a:ea typeface="+mn-ea"/>
                    <a:cs typeface="+mn-cs"/>
                  </a:rPr>
                  <a:t>核物質防護規制高度化に向けた、妨害破壊行為等による施設影響評価、原子力先進国における規制動向・技術動向調査・分析</a:t>
                </a:r>
                <a:r>
                  <a:rPr kumimoji="1" lang="ja-JP" altLang="en-US" sz="1100" baseline="0">
                    <a:solidFill>
                      <a:schemeClr val="dk1"/>
                    </a:solidFill>
                    <a:latin typeface="+mn-lt"/>
                    <a:ea typeface="+mn-ea"/>
                    <a:cs typeface="+mn-cs"/>
                  </a:rPr>
                  <a:t> 等</a:t>
                </a:r>
                <a:endParaRPr kumimoji="1" lang="ja-JP" altLang="en-US" sz="1100">
                  <a:solidFill>
                    <a:schemeClr val="dk1"/>
                  </a:solidFill>
                  <a:latin typeface="+mn-lt"/>
                  <a:ea typeface="+mn-ea"/>
                  <a:cs typeface="+mn-cs"/>
                </a:endParaRPr>
              </a:p>
            </xdr:txBody>
          </xdr:sp>
          <xdr:sp macro="" textlink="">
            <xdr:nvSpPr>
              <xdr:cNvPr id="26" name="大かっこ 25"/>
              <xdr:cNvSpPr/>
            </xdr:nvSpPr>
            <xdr:spPr>
              <a:xfrm>
                <a:off x="1286469" y="3869298"/>
                <a:ext cx="2140324" cy="1619517"/>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１） </a:t>
                </a:r>
                <a:r>
                  <a:rPr lang="ja-JP" altLang="en-US" sz="1100">
                    <a:latin typeface="ＭＳ ゴシック" panose="020B0609070205080204" pitchFamily="49" charset="-128"/>
                    <a:ea typeface="ＭＳ ゴシック" panose="020B0609070205080204" pitchFamily="49" charset="-128"/>
                  </a:rPr>
                  <a:t>翻訳・通訳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２） 文書等輸送業務</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３） 国際携帯電話の賃貸借</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核物質防護に係る業務（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180975" indent="-180975" algn="l">
                  <a:tabLst>
                    <a:tab pos="180975" algn="l"/>
                  </a:tabLst>
                </a:pPr>
                <a:r>
                  <a:rPr kumimoji="1" lang="en-US" altLang="ja-JP" sz="1100" i="1">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i="1">
                    <a:solidFill>
                      <a:schemeClr val="dk1"/>
                    </a:solidFill>
                    <a:latin typeface="ＭＳ ゴシック" panose="020B0609070205080204" pitchFamily="49" charset="-128"/>
                    <a:ea typeface="ＭＳ ゴシック" panose="020B0609070205080204" pitchFamily="49" charset="-128"/>
                    <a:cs typeface="+mn-cs"/>
                  </a:rPr>
                  <a:t>核物質防護の観点から、契約先を表示しない</a:t>
                </a:r>
                <a:endParaRPr kumimoji="1" lang="en-US" altLang="ja-JP" sz="1100" i="1">
                  <a:solidFill>
                    <a:schemeClr val="dk1"/>
                  </a:solidFill>
                  <a:latin typeface="ＭＳ ゴシック" panose="020B0609070205080204" pitchFamily="49" charset="-128"/>
                  <a:ea typeface="ＭＳ ゴシック" panose="020B0609070205080204" pitchFamily="49" charset="-128"/>
                  <a:cs typeface="+mn-cs"/>
                </a:endParaRPr>
              </a:p>
            </xdr:txBody>
          </xdr:sp>
          <xdr:sp macro="" textlink="">
            <xdr:nvSpPr>
              <xdr:cNvPr id="27" name="正方形/長方形 26"/>
              <xdr:cNvSpPr/>
            </xdr:nvSpPr>
            <xdr:spPr>
              <a:xfrm>
                <a:off x="1286469" y="3032037"/>
                <a:ext cx="2140324" cy="75079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A.</a:t>
                </a:r>
                <a:r>
                  <a:rPr kumimoji="1" lang="ja-JP" altLang="en-US" sz="1100">
                    <a:latin typeface="ＭＳ ゴシック" panose="020B0609070205080204" pitchFamily="49" charset="-128"/>
                    <a:ea typeface="ＭＳ ゴシック" panose="020B0609070205080204" pitchFamily="49" charset="-128"/>
                  </a:rPr>
                  <a:t>民間企業</a:t>
                </a:r>
                <a:endParaRPr kumimoji="1"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９社</a:t>
                </a:r>
                <a:endParaRPr kumimoji="1" lang="en-US" altLang="ja-JP" sz="1100">
                  <a:latin typeface="ＭＳ ゴシック" panose="020B0609070205080204" pitchFamily="49" charset="-128"/>
                  <a:ea typeface="ＭＳ ゴシック" panose="020B0609070205080204" pitchFamily="49" charset="-128"/>
                </a:endParaRPr>
              </a:p>
              <a:p>
                <a:pPr algn="ctr"/>
                <a:r>
                  <a:rPr lang="en-US" altLang="ja-JP" sz="1100">
                    <a:latin typeface="ＭＳ ゴシック" panose="020B0609070205080204" pitchFamily="49" charset="-128"/>
                    <a:ea typeface="ＭＳ ゴシック" panose="020B0609070205080204" pitchFamily="49" charset="-128"/>
                  </a:rPr>
                  <a:t>83</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grpSp>
        <xdr:sp macro="" textlink="">
          <xdr:nvSpPr>
            <xdr:cNvPr id="23" name="大かっこ 22"/>
            <xdr:cNvSpPr/>
          </xdr:nvSpPr>
          <xdr:spPr>
            <a:xfrm>
              <a:off x="4869161" y="1742514"/>
              <a:ext cx="1800200" cy="72887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旅費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algn="ctr"/>
              <a:r>
                <a:rPr lang="ja-JP" altLang="en-US" sz="1100">
                  <a:latin typeface="ＭＳ ゴシック" panose="020B0609070205080204" pitchFamily="49" charset="-128"/>
                  <a:ea typeface="ＭＳ ゴシック" panose="020B0609070205080204" pitchFamily="49" charset="-128"/>
                </a:rPr>
                <a:t>雑役務費 　　</a:t>
              </a:r>
              <a:r>
                <a:rPr lang="en-US" altLang="ja-JP" sz="1100">
                  <a:latin typeface="ＭＳ ゴシック" panose="020B0609070205080204" pitchFamily="49" charset="-128"/>
                  <a:ea typeface="ＭＳ ゴシック" panose="020B0609070205080204" pitchFamily="49" charset="-128"/>
                </a:rPr>
                <a:t>83</a:t>
              </a:r>
              <a:r>
                <a:rPr lang="ja-JP" altLang="en-US" sz="1100">
                  <a:latin typeface="ＭＳ ゴシック" panose="020B0609070205080204" pitchFamily="49" charset="-128"/>
                  <a:ea typeface="ＭＳ ゴシック" panose="020B0609070205080204" pitchFamily="49" charset="-128"/>
                </a:rPr>
                <a:t>百万円</a:t>
              </a:r>
              <a:endParaRPr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委託費　　　　</a:t>
              </a:r>
              <a:r>
                <a:rPr lang="en-US" altLang="ja-JP" sz="1100">
                  <a:latin typeface="ＭＳ ゴシック" panose="020B0609070205080204" pitchFamily="49" charset="-128"/>
                  <a:ea typeface="ＭＳ ゴシック" panose="020B0609070205080204" pitchFamily="49" charset="-128"/>
                </a:rPr>
                <a:t>8</a:t>
              </a:r>
              <a:r>
                <a:rPr lang="ja-JP" altLang="en-US" sz="1100">
                  <a:latin typeface="ＭＳ ゴシック" panose="020B0609070205080204" pitchFamily="49" charset="-128"/>
                  <a:ea typeface="ＭＳ ゴシック" panose="020B0609070205080204" pitchFamily="49" charset="-128"/>
                </a:rPr>
                <a:t>百万円</a:t>
              </a:r>
              <a:endParaRPr lang="en-US" altLang="ja-JP" sz="1100">
                <a:latin typeface="ＭＳ ゴシック" panose="020B0609070205080204" pitchFamily="49" charset="-128"/>
                <a:ea typeface="ＭＳ ゴシック" panose="020B0609070205080204" pitchFamily="49" charset="-128"/>
              </a:endParaRPr>
            </a:p>
          </xdr:txBody>
        </xdr:sp>
      </xdr:grpSp>
      <xdr:sp macro="" textlink="">
        <xdr:nvSpPr>
          <xdr:cNvPr id="15" name="大かっこ 14"/>
          <xdr:cNvSpPr/>
        </xdr:nvSpPr>
        <xdr:spPr>
          <a:xfrm>
            <a:off x="3899814" y="5520038"/>
            <a:ext cx="2409506" cy="1572242"/>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１） 情報システムセキュリティ計画に関する調査・分析 等</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endParaRPr lang="en-US" altLang="ja-JP" i="1"/>
          </a:p>
          <a:p>
            <a:pPr marL="0" indent="0" algn="l"/>
            <a:endParaRPr kumimoji="1" lang="en-US" altLang="ja-JP" sz="1100" i="1">
              <a:solidFill>
                <a:schemeClr val="dk1"/>
              </a:solidFill>
              <a:latin typeface="+mn-lt"/>
              <a:ea typeface="+mn-ea"/>
              <a:cs typeface="+mn-cs"/>
            </a:endParaRPr>
          </a:p>
          <a:p>
            <a:pPr marL="0" indent="0" algn="l"/>
            <a:endParaRPr lang="en-US" altLang="ja-JP" i="1"/>
          </a:p>
          <a:p>
            <a:pPr marL="0" indent="0" algn="l"/>
            <a:endParaRPr kumimoji="1" lang="en-US" altLang="ja-JP" sz="1100" i="1">
              <a:solidFill>
                <a:schemeClr val="dk1"/>
              </a:solidFill>
              <a:latin typeface="+mn-lt"/>
              <a:ea typeface="+mn-ea"/>
              <a:cs typeface="+mn-cs"/>
            </a:endParaRPr>
          </a:p>
        </xdr:txBody>
      </xdr:sp>
      <xdr:sp macro="" textlink="">
        <xdr:nvSpPr>
          <xdr:cNvPr id="16" name="正方形/長方形 15"/>
          <xdr:cNvSpPr/>
        </xdr:nvSpPr>
        <xdr:spPr>
          <a:xfrm>
            <a:off x="3899814" y="4707217"/>
            <a:ext cx="2589355" cy="72887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100">
                <a:latin typeface="ＭＳ ゴシック" panose="020B0609070205080204" pitchFamily="49" charset="-128"/>
                <a:ea typeface="ＭＳ ゴシック" panose="020B0609070205080204" pitchFamily="49" charset="-128"/>
              </a:rPr>
              <a:t>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（公財）原子力安全技術センター</a:t>
            </a:r>
            <a:endParaRPr kumimoji="1"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１社</a:t>
            </a:r>
            <a:endParaRPr kumimoji="1" lang="en-US" altLang="ja-JP" sz="1100">
              <a:latin typeface="ＭＳ ゴシック" panose="020B0609070205080204" pitchFamily="49" charset="-128"/>
              <a:ea typeface="ＭＳ ゴシック" panose="020B0609070205080204" pitchFamily="49" charset="-128"/>
            </a:endParaRPr>
          </a:p>
          <a:p>
            <a:pPr algn="ctr"/>
            <a:r>
              <a:rPr lang="en-US" altLang="ja-JP" sz="1100">
                <a:latin typeface="ＭＳ ゴシック" panose="020B0609070205080204" pitchFamily="49" charset="-128"/>
                <a:ea typeface="ＭＳ ゴシック" panose="020B0609070205080204" pitchFamily="49" charset="-128"/>
              </a:rPr>
              <a:t>8</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17" name="グループ化 16"/>
          <xdr:cNvGrpSpPr/>
        </xdr:nvGrpSpPr>
        <xdr:grpSpPr>
          <a:xfrm>
            <a:off x="1969457" y="3776259"/>
            <a:ext cx="3225034" cy="930960"/>
            <a:chOff x="1969457" y="3776259"/>
            <a:chExt cx="3225034" cy="930960"/>
          </a:xfrm>
        </xdr:grpSpPr>
        <xdr:cxnSp macro="">
          <xdr:nvCxnSpPr>
            <xdr:cNvPr id="20" name="カギ線コネクタ 19"/>
            <xdr:cNvCxnSpPr>
              <a:stCxn id="25" idx="2"/>
              <a:endCxn id="27" idx="0"/>
            </xdr:cNvCxnSpPr>
          </xdr:nvCxnSpPr>
          <xdr:spPr>
            <a:xfrm rot="5400000">
              <a:off x="2252671" y="3493045"/>
              <a:ext cx="930960" cy="1497388"/>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1" name="カギ線コネクタ 20"/>
            <xdr:cNvCxnSpPr>
              <a:stCxn id="25" idx="2"/>
              <a:endCxn id="16" idx="0"/>
            </xdr:cNvCxnSpPr>
          </xdr:nvCxnSpPr>
          <xdr:spPr>
            <a:xfrm rot="16200000" flipH="1">
              <a:off x="3865189" y="3377914"/>
              <a:ext cx="930958" cy="172764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18" name="テキスト ボックス 1"/>
          <xdr:cNvSpPr txBox="1"/>
        </xdr:nvSpPr>
        <xdr:spPr>
          <a:xfrm>
            <a:off x="1196752" y="4310390"/>
            <a:ext cx="1588968" cy="261610"/>
          </a:xfrm>
          <a:prstGeom prst="rect">
            <a:avLst/>
          </a:prstGeom>
          <a:solidFill>
            <a:schemeClr val="bg1"/>
          </a:solid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随意契約等（請負）</a:t>
            </a:r>
            <a:r>
              <a:rPr kumimoji="1" lang="en-US" altLang="ja-JP" sz="1100"/>
              <a:t>】</a:t>
            </a:r>
            <a:endParaRPr kumimoji="1" lang="ja-JP" altLang="en-US" sz="1100"/>
          </a:p>
        </xdr:txBody>
      </xdr:sp>
      <xdr:sp macro="" textlink="">
        <xdr:nvSpPr>
          <xdr:cNvPr id="19" name="テキスト ボックス 22"/>
          <xdr:cNvSpPr txBox="1"/>
        </xdr:nvSpPr>
        <xdr:spPr>
          <a:xfrm>
            <a:off x="4360312" y="4310390"/>
            <a:ext cx="1588968" cy="261610"/>
          </a:xfrm>
          <a:prstGeom prst="rect">
            <a:avLst/>
          </a:prstGeom>
          <a:solidFill>
            <a:schemeClr val="bg1"/>
          </a:solid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3" zoomScale="75" zoomScaleNormal="75" zoomScaleSheetLayoutView="75" zoomScalePageLayoutView="85" workbookViewId="0">
      <selection activeCell="AX732" sqref="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42</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516</v>
      </c>
      <c r="AK3" s="503"/>
      <c r="AL3" s="503"/>
      <c r="AM3" s="503"/>
      <c r="AN3" s="503"/>
      <c r="AO3" s="503"/>
      <c r="AP3" s="503"/>
      <c r="AQ3" s="503"/>
      <c r="AR3" s="503"/>
      <c r="AS3" s="503"/>
      <c r="AT3" s="503"/>
      <c r="AU3" s="503"/>
      <c r="AV3" s="503"/>
      <c r="AW3" s="503"/>
      <c r="AX3" s="24" t="s">
        <v>74</v>
      </c>
    </row>
    <row r="4" spans="1:50" ht="24.75" customHeight="1" x14ac:dyDescent="0.15">
      <c r="A4" s="699" t="s">
        <v>29</v>
      </c>
      <c r="B4" s="700"/>
      <c r="C4" s="700"/>
      <c r="D4" s="700"/>
      <c r="E4" s="700"/>
      <c r="F4" s="700"/>
      <c r="G4" s="675" t="s">
        <v>654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517</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2" t="s">
        <v>187</v>
      </c>
      <c r="H5" s="523"/>
      <c r="I5" s="523"/>
      <c r="J5" s="523"/>
      <c r="K5" s="523"/>
      <c r="L5" s="523"/>
      <c r="M5" s="524" t="s">
        <v>75</v>
      </c>
      <c r="N5" s="525"/>
      <c r="O5" s="525"/>
      <c r="P5" s="525"/>
      <c r="Q5" s="525"/>
      <c r="R5" s="526"/>
      <c r="S5" s="527" t="s">
        <v>88</v>
      </c>
      <c r="T5" s="523"/>
      <c r="U5" s="523"/>
      <c r="V5" s="523"/>
      <c r="W5" s="523"/>
      <c r="X5" s="528"/>
      <c r="Y5" s="691" t="s">
        <v>3</v>
      </c>
      <c r="Z5" s="692"/>
      <c r="AA5" s="692"/>
      <c r="AB5" s="692"/>
      <c r="AC5" s="692"/>
      <c r="AD5" s="693"/>
      <c r="AE5" s="694" t="s">
        <v>518</v>
      </c>
      <c r="AF5" s="694"/>
      <c r="AG5" s="694"/>
      <c r="AH5" s="694"/>
      <c r="AI5" s="694"/>
      <c r="AJ5" s="694"/>
      <c r="AK5" s="694"/>
      <c r="AL5" s="694"/>
      <c r="AM5" s="694"/>
      <c r="AN5" s="694"/>
      <c r="AO5" s="694"/>
      <c r="AP5" s="695"/>
      <c r="AQ5" s="696" t="s">
        <v>617</v>
      </c>
      <c r="AR5" s="697"/>
      <c r="AS5" s="697"/>
      <c r="AT5" s="697"/>
      <c r="AU5" s="697"/>
      <c r="AV5" s="697"/>
      <c r="AW5" s="697"/>
      <c r="AX5" s="698"/>
    </row>
    <row r="6" spans="1:50" ht="39" customHeight="1" x14ac:dyDescent="0.15">
      <c r="A6" s="701" t="s">
        <v>4</v>
      </c>
      <c r="B6" s="702"/>
      <c r="C6" s="702"/>
      <c r="D6" s="702"/>
      <c r="E6" s="702"/>
      <c r="F6" s="702"/>
      <c r="G6" s="830" t="str">
        <f>入力規則等!F39</f>
        <v>エネルギー対策特別会計電源開発促進勘定</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652</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519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11" t="str">
        <f>入力規則等!K13</f>
        <v>エネルギー対策</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2" t="s">
        <v>25</v>
      </c>
      <c r="B9" s="533"/>
      <c r="C9" s="533"/>
      <c r="D9" s="533"/>
      <c r="E9" s="533"/>
      <c r="F9" s="533"/>
      <c r="G9" s="534" t="s">
        <v>520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121.5" customHeight="1" x14ac:dyDescent="0.15">
      <c r="A10" s="664" t="s">
        <v>34</v>
      </c>
      <c r="B10" s="665"/>
      <c r="C10" s="665"/>
      <c r="D10" s="665"/>
      <c r="E10" s="665"/>
      <c r="F10" s="665"/>
      <c r="G10" s="666" t="s">
        <v>562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f>ROUND(176000/1000,0)</f>
        <v>176</v>
      </c>
      <c r="Q13" s="220"/>
      <c r="R13" s="220"/>
      <c r="S13" s="220"/>
      <c r="T13" s="220"/>
      <c r="U13" s="220"/>
      <c r="V13" s="221"/>
      <c r="W13" s="219">
        <f>ROUND(150709/1000,0)</f>
        <v>151</v>
      </c>
      <c r="X13" s="220"/>
      <c r="Y13" s="220"/>
      <c r="Z13" s="220"/>
      <c r="AA13" s="220"/>
      <c r="AB13" s="220"/>
      <c r="AC13" s="221"/>
      <c r="AD13" s="219">
        <f>ROUND(153391/1000,0)</f>
        <v>153</v>
      </c>
      <c r="AE13" s="220"/>
      <c r="AF13" s="220"/>
      <c r="AG13" s="220"/>
      <c r="AH13" s="220"/>
      <c r="AI13" s="220"/>
      <c r="AJ13" s="221"/>
      <c r="AK13" s="219">
        <v>143</v>
      </c>
      <c r="AL13" s="220"/>
      <c r="AM13" s="220"/>
      <c r="AN13" s="220"/>
      <c r="AO13" s="220"/>
      <c r="AP13" s="220"/>
      <c r="AQ13" s="221"/>
      <c r="AR13" s="358">
        <v>143</v>
      </c>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521</v>
      </c>
      <c r="Q14" s="220"/>
      <c r="R14" s="220"/>
      <c r="S14" s="220"/>
      <c r="T14" s="220"/>
      <c r="U14" s="220"/>
      <c r="V14" s="221"/>
      <c r="W14" s="219" t="s">
        <v>521</v>
      </c>
      <c r="X14" s="220"/>
      <c r="Y14" s="220"/>
      <c r="Z14" s="220"/>
      <c r="AA14" s="220"/>
      <c r="AB14" s="220"/>
      <c r="AC14" s="221"/>
      <c r="AD14" s="219" t="s">
        <v>521</v>
      </c>
      <c r="AE14" s="220"/>
      <c r="AF14" s="220"/>
      <c r="AG14" s="220"/>
      <c r="AH14" s="220"/>
      <c r="AI14" s="220"/>
      <c r="AJ14" s="221"/>
      <c r="AK14" s="219" t="s">
        <v>607</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521</v>
      </c>
      <c r="Q15" s="220"/>
      <c r="R15" s="220"/>
      <c r="S15" s="220"/>
      <c r="T15" s="220"/>
      <c r="U15" s="220"/>
      <c r="V15" s="221"/>
      <c r="W15" s="219" t="s">
        <v>521</v>
      </c>
      <c r="X15" s="220"/>
      <c r="Y15" s="220"/>
      <c r="Z15" s="220"/>
      <c r="AA15" s="220"/>
      <c r="AB15" s="220"/>
      <c r="AC15" s="221"/>
      <c r="AD15" s="219" t="s">
        <v>522</v>
      </c>
      <c r="AE15" s="220"/>
      <c r="AF15" s="220"/>
      <c r="AG15" s="220"/>
      <c r="AH15" s="220"/>
      <c r="AI15" s="220"/>
      <c r="AJ15" s="221"/>
      <c r="AK15" s="219" t="s">
        <v>522</v>
      </c>
      <c r="AL15" s="220"/>
      <c r="AM15" s="220"/>
      <c r="AN15" s="220"/>
      <c r="AO15" s="220"/>
      <c r="AP15" s="220"/>
      <c r="AQ15" s="221"/>
      <c r="AR15" s="219" t="s">
        <v>608</v>
      </c>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522</v>
      </c>
      <c r="Q16" s="220"/>
      <c r="R16" s="220"/>
      <c r="S16" s="220"/>
      <c r="T16" s="220"/>
      <c r="U16" s="220"/>
      <c r="V16" s="221"/>
      <c r="W16" s="219" t="s">
        <v>522</v>
      </c>
      <c r="X16" s="220"/>
      <c r="Y16" s="220"/>
      <c r="Z16" s="220"/>
      <c r="AA16" s="220"/>
      <c r="AB16" s="220"/>
      <c r="AC16" s="221"/>
      <c r="AD16" s="219" t="s">
        <v>521</v>
      </c>
      <c r="AE16" s="220"/>
      <c r="AF16" s="220"/>
      <c r="AG16" s="220"/>
      <c r="AH16" s="220"/>
      <c r="AI16" s="220"/>
      <c r="AJ16" s="221"/>
      <c r="AK16" s="219" t="s">
        <v>523</v>
      </c>
      <c r="AL16" s="220"/>
      <c r="AM16" s="220"/>
      <c r="AN16" s="220"/>
      <c r="AO16" s="220"/>
      <c r="AP16" s="220"/>
      <c r="AQ16" s="221"/>
      <c r="AR16" s="669"/>
      <c r="AS16" s="670"/>
      <c r="AT16" s="670"/>
      <c r="AU16" s="670"/>
      <c r="AV16" s="670"/>
      <c r="AW16" s="670"/>
      <c r="AX16" s="671"/>
    </row>
    <row r="17" spans="1:50" ht="24.75" customHeight="1" x14ac:dyDescent="0.15">
      <c r="A17" s="636"/>
      <c r="B17" s="637"/>
      <c r="C17" s="637"/>
      <c r="D17" s="637"/>
      <c r="E17" s="637"/>
      <c r="F17" s="638"/>
      <c r="G17" s="643"/>
      <c r="H17" s="644"/>
      <c r="I17" s="537" t="s">
        <v>57</v>
      </c>
      <c r="J17" s="578"/>
      <c r="K17" s="578"/>
      <c r="L17" s="578"/>
      <c r="M17" s="578"/>
      <c r="N17" s="578"/>
      <c r="O17" s="579"/>
      <c r="P17" s="219" t="s">
        <v>521</v>
      </c>
      <c r="Q17" s="220"/>
      <c r="R17" s="220"/>
      <c r="S17" s="220"/>
      <c r="T17" s="220"/>
      <c r="U17" s="220"/>
      <c r="V17" s="221"/>
      <c r="W17" s="219" t="s">
        <v>521</v>
      </c>
      <c r="X17" s="220"/>
      <c r="Y17" s="220"/>
      <c r="Z17" s="220"/>
      <c r="AA17" s="220"/>
      <c r="AB17" s="220"/>
      <c r="AC17" s="221"/>
      <c r="AD17" s="219" t="s">
        <v>522</v>
      </c>
      <c r="AE17" s="220"/>
      <c r="AF17" s="220"/>
      <c r="AG17" s="220"/>
      <c r="AH17" s="220"/>
      <c r="AI17" s="220"/>
      <c r="AJ17" s="221"/>
      <c r="AK17" s="219" t="s">
        <v>521</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8" t="s">
        <v>22</v>
      </c>
      <c r="J18" s="709"/>
      <c r="K18" s="709"/>
      <c r="L18" s="709"/>
      <c r="M18" s="709"/>
      <c r="N18" s="709"/>
      <c r="O18" s="710"/>
      <c r="P18" s="516">
        <f>SUM(P13:V17)</f>
        <v>176</v>
      </c>
      <c r="Q18" s="517"/>
      <c r="R18" s="517"/>
      <c r="S18" s="517"/>
      <c r="T18" s="517"/>
      <c r="U18" s="517"/>
      <c r="V18" s="518"/>
      <c r="W18" s="516">
        <f>SUM(W13:AC17)</f>
        <v>151</v>
      </c>
      <c r="X18" s="517"/>
      <c r="Y18" s="517"/>
      <c r="Z18" s="517"/>
      <c r="AA18" s="517"/>
      <c r="AB18" s="517"/>
      <c r="AC18" s="518"/>
      <c r="AD18" s="516">
        <f>SUM(AD13:AJ17)</f>
        <v>153</v>
      </c>
      <c r="AE18" s="517"/>
      <c r="AF18" s="517"/>
      <c r="AG18" s="517"/>
      <c r="AH18" s="517"/>
      <c r="AI18" s="517"/>
      <c r="AJ18" s="518"/>
      <c r="AK18" s="516">
        <f>SUM(AK13:AQ17)</f>
        <v>143</v>
      </c>
      <c r="AL18" s="517"/>
      <c r="AM18" s="517"/>
      <c r="AN18" s="517"/>
      <c r="AO18" s="517"/>
      <c r="AP18" s="517"/>
      <c r="AQ18" s="518"/>
      <c r="AR18" s="516">
        <f>SUM(AR13:AX17)</f>
        <v>143</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19">
        <v>144</v>
      </c>
      <c r="Q19" s="220"/>
      <c r="R19" s="220"/>
      <c r="S19" s="220"/>
      <c r="T19" s="220"/>
      <c r="U19" s="220"/>
      <c r="V19" s="221"/>
      <c r="W19" s="219">
        <v>105</v>
      </c>
      <c r="X19" s="220"/>
      <c r="Y19" s="220"/>
      <c r="Z19" s="220"/>
      <c r="AA19" s="220"/>
      <c r="AB19" s="220"/>
      <c r="AC19" s="221"/>
      <c r="AD19" s="219">
        <f>111</f>
        <v>111</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0.81818181818181823</v>
      </c>
      <c r="Q20" s="521"/>
      <c r="R20" s="521"/>
      <c r="S20" s="521"/>
      <c r="T20" s="521"/>
      <c r="U20" s="521"/>
      <c r="V20" s="521"/>
      <c r="W20" s="521">
        <f>IF(W18=0, "-", W19/W18)</f>
        <v>0.69536423841059603</v>
      </c>
      <c r="X20" s="521"/>
      <c r="Y20" s="521"/>
      <c r="Z20" s="521"/>
      <c r="AA20" s="521"/>
      <c r="AB20" s="521"/>
      <c r="AC20" s="521"/>
      <c r="AD20" s="521">
        <f>IF(AD18=0, "-", AD19/AD18)</f>
        <v>0.72549019607843135</v>
      </c>
      <c r="AE20" s="521"/>
      <c r="AF20" s="521"/>
      <c r="AG20" s="521"/>
      <c r="AH20" s="521"/>
      <c r="AI20" s="521"/>
      <c r="AJ20" s="521"/>
      <c r="AK20" s="515"/>
      <c r="AL20" s="515"/>
      <c r="AM20" s="515"/>
      <c r="AN20" s="515"/>
      <c r="AO20" s="515"/>
      <c r="AP20" s="515"/>
      <c r="AQ20" s="707"/>
      <c r="AR20" s="707"/>
      <c r="AS20" s="707"/>
      <c r="AT20" s="707"/>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t="s">
        <v>598</v>
      </c>
      <c r="AR22" s="127"/>
      <c r="AS22" s="113" t="s">
        <v>371</v>
      </c>
      <c r="AT22" s="114"/>
      <c r="AU22" s="336">
        <v>30</v>
      </c>
      <c r="AV22" s="336"/>
      <c r="AW22" s="365" t="s">
        <v>313</v>
      </c>
      <c r="AX22" s="366"/>
    </row>
    <row r="23" spans="1:50" ht="22.5" customHeight="1" x14ac:dyDescent="0.15">
      <c r="A23" s="491"/>
      <c r="B23" s="489"/>
      <c r="C23" s="489"/>
      <c r="D23" s="489"/>
      <c r="E23" s="489"/>
      <c r="F23" s="490"/>
      <c r="G23" s="464" t="s">
        <v>524</v>
      </c>
      <c r="H23" s="465"/>
      <c r="I23" s="465"/>
      <c r="J23" s="465"/>
      <c r="K23" s="465"/>
      <c r="L23" s="465"/>
      <c r="M23" s="465"/>
      <c r="N23" s="465"/>
      <c r="O23" s="466"/>
      <c r="P23" s="102" t="s">
        <v>525</v>
      </c>
      <c r="Q23" s="102"/>
      <c r="R23" s="102"/>
      <c r="S23" s="102"/>
      <c r="T23" s="102"/>
      <c r="U23" s="102"/>
      <c r="V23" s="102"/>
      <c r="W23" s="102"/>
      <c r="X23" s="131"/>
      <c r="Y23" s="213" t="s">
        <v>14</v>
      </c>
      <c r="Z23" s="473"/>
      <c r="AA23" s="474"/>
      <c r="AB23" s="485" t="s">
        <v>526</v>
      </c>
      <c r="AC23" s="485"/>
      <c r="AD23" s="485"/>
      <c r="AE23" s="316">
        <v>0</v>
      </c>
      <c r="AF23" s="317"/>
      <c r="AG23" s="317"/>
      <c r="AH23" s="317"/>
      <c r="AI23" s="316">
        <v>0</v>
      </c>
      <c r="AJ23" s="317"/>
      <c r="AK23" s="317"/>
      <c r="AL23" s="317"/>
      <c r="AM23" s="316">
        <v>0</v>
      </c>
      <c r="AN23" s="317"/>
      <c r="AO23" s="317"/>
      <c r="AP23" s="317"/>
      <c r="AQ23" s="91" t="s">
        <v>598</v>
      </c>
      <c r="AR23" s="92"/>
      <c r="AS23" s="92"/>
      <c r="AT23" s="93"/>
      <c r="AU23" s="317"/>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526</v>
      </c>
      <c r="AC24" s="500"/>
      <c r="AD24" s="500"/>
      <c r="AE24" s="316">
        <v>0</v>
      </c>
      <c r="AF24" s="317"/>
      <c r="AG24" s="317"/>
      <c r="AH24" s="317"/>
      <c r="AI24" s="316">
        <v>0</v>
      </c>
      <c r="AJ24" s="317"/>
      <c r="AK24" s="317"/>
      <c r="AL24" s="317"/>
      <c r="AM24" s="316">
        <v>0</v>
      </c>
      <c r="AN24" s="317"/>
      <c r="AO24" s="317"/>
      <c r="AP24" s="317"/>
      <c r="AQ24" s="91" t="s">
        <v>598</v>
      </c>
      <c r="AR24" s="92"/>
      <c r="AS24" s="92"/>
      <c r="AT24" s="93"/>
      <c r="AU24" s="317">
        <v>0</v>
      </c>
      <c r="AV24" s="317"/>
      <c r="AW24" s="317"/>
      <c r="AX24" s="319"/>
    </row>
    <row r="25" spans="1:50" ht="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t="s">
        <v>521</v>
      </c>
      <c r="AF25" s="317"/>
      <c r="AG25" s="317"/>
      <c r="AH25" s="317"/>
      <c r="AI25" s="316" t="s">
        <v>522</v>
      </c>
      <c r="AJ25" s="317"/>
      <c r="AK25" s="317"/>
      <c r="AL25" s="317"/>
      <c r="AM25" s="316" t="s">
        <v>523</v>
      </c>
      <c r="AN25" s="317"/>
      <c r="AO25" s="317"/>
      <c r="AP25" s="317"/>
      <c r="AQ25" s="91" t="s">
        <v>521</v>
      </c>
      <c r="AR25" s="92"/>
      <c r="AS25" s="92"/>
      <c r="AT25" s="93"/>
      <c r="AU25" s="317" t="s">
        <v>522</v>
      </c>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5" t="s">
        <v>488</v>
      </c>
      <c r="B46" s="816"/>
      <c r="C46" s="816"/>
      <c r="D46" s="816"/>
      <c r="E46" s="816"/>
      <c r="F46" s="817"/>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1" t="s">
        <v>514</v>
      </c>
      <c r="B51" s="872"/>
      <c r="C51" s="872"/>
      <c r="D51" s="872"/>
      <c r="E51" s="869" t="s">
        <v>508</v>
      </c>
      <c r="F51" s="870"/>
      <c r="G51" s="59" t="s">
        <v>387</v>
      </c>
      <c r="H51" s="799"/>
      <c r="I51" s="398"/>
      <c r="J51" s="398"/>
      <c r="K51" s="398"/>
      <c r="L51" s="398"/>
      <c r="M51" s="398"/>
      <c r="N51" s="398"/>
      <c r="O51" s="800"/>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8" t="s">
        <v>277</v>
      </c>
      <c r="B53" s="823" t="s">
        <v>274</v>
      </c>
      <c r="C53" s="459"/>
      <c r="D53" s="459"/>
      <c r="E53" s="459"/>
      <c r="F53" s="460"/>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8"/>
      <c r="B54" s="823"/>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3"/>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3"/>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4"/>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92"/>
      <c r="R60" s="792"/>
      <c r="S60" s="792"/>
      <c r="T60" s="792"/>
      <c r="U60" s="792"/>
      <c r="V60" s="792"/>
      <c r="W60" s="792"/>
      <c r="X60" s="793"/>
      <c r="Y60" s="723" t="s">
        <v>69</v>
      </c>
      <c r="Z60" s="724"/>
      <c r="AA60" s="725"/>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4"/>
      <c r="Q61" s="794"/>
      <c r="R61" s="794"/>
      <c r="S61" s="794"/>
      <c r="T61" s="794"/>
      <c r="U61" s="794"/>
      <c r="V61" s="794"/>
      <c r="W61" s="794"/>
      <c r="X61" s="795"/>
      <c r="Y61" s="706"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6"/>
      <c r="Y62" s="706"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92"/>
      <c r="R65" s="792"/>
      <c r="S65" s="792"/>
      <c r="T65" s="792"/>
      <c r="U65" s="792"/>
      <c r="V65" s="792"/>
      <c r="W65" s="792"/>
      <c r="X65" s="793"/>
      <c r="Y65" s="723" t="s">
        <v>69</v>
      </c>
      <c r="Z65" s="724"/>
      <c r="AA65" s="725"/>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4"/>
      <c r="Q66" s="794"/>
      <c r="R66" s="794"/>
      <c r="S66" s="794"/>
      <c r="T66" s="794"/>
      <c r="U66" s="794"/>
      <c r="V66" s="794"/>
      <c r="W66" s="794"/>
      <c r="X66" s="795"/>
      <c r="Y66" s="706"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6"/>
      <c r="Y67" s="706"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92"/>
      <c r="R70" s="792"/>
      <c r="S70" s="792"/>
      <c r="T70" s="792"/>
      <c r="U70" s="792"/>
      <c r="V70" s="792"/>
      <c r="W70" s="792"/>
      <c r="X70" s="793"/>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4"/>
      <c r="Q71" s="794"/>
      <c r="R71" s="794"/>
      <c r="S71" s="794"/>
      <c r="T71" s="794"/>
      <c r="U71" s="794"/>
      <c r="V71" s="794"/>
      <c r="W71" s="794"/>
      <c r="X71" s="795"/>
      <c r="Y71" s="706"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6"/>
      <c r="C72" s="826"/>
      <c r="D72" s="826"/>
      <c r="E72" s="826"/>
      <c r="F72" s="827"/>
      <c r="G72" s="475"/>
      <c r="H72" s="154"/>
      <c r="I72" s="154"/>
      <c r="J72" s="154"/>
      <c r="K72" s="154"/>
      <c r="L72" s="154"/>
      <c r="M72" s="154"/>
      <c r="N72" s="154"/>
      <c r="O72" s="476"/>
      <c r="P72" s="821"/>
      <c r="Q72" s="821"/>
      <c r="R72" s="821"/>
      <c r="S72" s="821"/>
      <c r="T72" s="821"/>
      <c r="U72" s="821"/>
      <c r="V72" s="821"/>
      <c r="W72" s="821"/>
      <c r="X72" s="822"/>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527</v>
      </c>
      <c r="H74" s="102"/>
      <c r="I74" s="102"/>
      <c r="J74" s="102"/>
      <c r="K74" s="102"/>
      <c r="L74" s="102"/>
      <c r="M74" s="102"/>
      <c r="N74" s="102"/>
      <c r="O74" s="102"/>
      <c r="P74" s="102"/>
      <c r="Q74" s="102"/>
      <c r="R74" s="102"/>
      <c r="S74" s="102"/>
      <c r="T74" s="102"/>
      <c r="U74" s="102"/>
      <c r="V74" s="102"/>
      <c r="W74" s="102"/>
      <c r="X74" s="131"/>
      <c r="Y74" s="825" t="s">
        <v>62</v>
      </c>
      <c r="Z74" s="692"/>
      <c r="AA74" s="693"/>
      <c r="AB74" s="485" t="s">
        <v>531</v>
      </c>
      <c r="AC74" s="485"/>
      <c r="AD74" s="485"/>
      <c r="AE74" s="298">
        <v>1</v>
      </c>
      <c r="AF74" s="298"/>
      <c r="AG74" s="298"/>
      <c r="AH74" s="298"/>
      <c r="AI74" s="298">
        <v>0</v>
      </c>
      <c r="AJ74" s="298"/>
      <c r="AK74" s="298"/>
      <c r="AL74" s="298"/>
      <c r="AM74" s="298">
        <v>2</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530</v>
      </c>
      <c r="AC75" s="485"/>
      <c r="AD75" s="485"/>
      <c r="AE75" s="298">
        <v>3</v>
      </c>
      <c r="AF75" s="298"/>
      <c r="AG75" s="298"/>
      <c r="AH75" s="298"/>
      <c r="AI75" s="298">
        <v>2</v>
      </c>
      <c r="AJ75" s="298"/>
      <c r="AK75" s="298"/>
      <c r="AL75" s="298"/>
      <c r="AM75" s="298">
        <v>1</v>
      </c>
      <c r="AN75" s="298"/>
      <c r="AO75" s="298"/>
      <c r="AP75" s="298"/>
      <c r="AQ75" s="298">
        <v>0</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528</v>
      </c>
      <c r="H77" s="102"/>
      <c r="I77" s="102"/>
      <c r="J77" s="102"/>
      <c r="K77" s="102"/>
      <c r="L77" s="102"/>
      <c r="M77" s="102"/>
      <c r="N77" s="102"/>
      <c r="O77" s="102"/>
      <c r="P77" s="102"/>
      <c r="Q77" s="102"/>
      <c r="R77" s="102"/>
      <c r="S77" s="102"/>
      <c r="T77" s="102"/>
      <c r="U77" s="102"/>
      <c r="V77" s="102"/>
      <c r="W77" s="102"/>
      <c r="X77" s="131"/>
      <c r="Y77" s="439" t="s">
        <v>62</v>
      </c>
      <c r="Z77" s="440"/>
      <c r="AA77" s="441"/>
      <c r="AB77" s="449" t="s">
        <v>530</v>
      </c>
      <c r="AC77" s="450"/>
      <c r="AD77" s="451"/>
      <c r="AE77" s="298">
        <v>5</v>
      </c>
      <c r="AF77" s="298"/>
      <c r="AG77" s="298"/>
      <c r="AH77" s="298"/>
      <c r="AI77" s="298">
        <v>5</v>
      </c>
      <c r="AJ77" s="298"/>
      <c r="AK77" s="298"/>
      <c r="AL77" s="298"/>
      <c r="AM77" s="298">
        <v>7</v>
      </c>
      <c r="AN77" s="298"/>
      <c r="AO77" s="298"/>
      <c r="AP77" s="298"/>
      <c r="AQ77" s="298"/>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530</v>
      </c>
      <c r="AC78" s="308"/>
      <c r="AD78" s="309"/>
      <c r="AE78" s="298">
        <v>7</v>
      </c>
      <c r="AF78" s="298"/>
      <c r="AG78" s="298"/>
      <c r="AH78" s="298"/>
      <c r="AI78" s="298">
        <v>7</v>
      </c>
      <c r="AJ78" s="298"/>
      <c r="AK78" s="298"/>
      <c r="AL78" s="298"/>
      <c r="AM78" s="298">
        <v>5</v>
      </c>
      <c r="AN78" s="298"/>
      <c r="AO78" s="298"/>
      <c r="AP78" s="298"/>
      <c r="AQ78" s="298">
        <v>5</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customHeight="1" x14ac:dyDescent="0.15">
      <c r="A80" s="428"/>
      <c r="B80" s="429"/>
      <c r="C80" s="429"/>
      <c r="D80" s="429"/>
      <c r="E80" s="429"/>
      <c r="F80" s="430"/>
      <c r="G80" s="102" t="s">
        <v>529</v>
      </c>
      <c r="H80" s="102"/>
      <c r="I80" s="102"/>
      <c r="J80" s="102"/>
      <c r="K80" s="102"/>
      <c r="L80" s="102"/>
      <c r="M80" s="102"/>
      <c r="N80" s="102"/>
      <c r="O80" s="102"/>
      <c r="P80" s="102"/>
      <c r="Q80" s="102"/>
      <c r="R80" s="102"/>
      <c r="S80" s="102"/>
      <c r="T80" s="102"/>
      <c r="U80" s="102"/>
      <c r="V80" s="102"/>
      <c r="W80" s="102"/>
      <c r="X80" s="131"/>
      <c r="Y80" s="439" t="s">
        <v>62</v>
      </c>
      <c r="Z80" s="440"/>
      <c r="AA80" s="441"/>
      <c r="AB80" s="449" t="s">
        <v>530</v>
      </c>
      <c r="AC80" s="450"/>
      <c r="AD80" s="451"/>
      <c r="AE80" s="298">
        <v>31</v>
      </c>
      <c r="AF80" s="298"/>
      <c r="AG80" s="298"/>
      <c r="AH80" s="298"/>
      <c r="AI80" s="298">
        <v>13</v>
      </c>
      <c r="AJ80" s="298"/>
      <c r="AK80" s="298"/>
      <c r="AL80" s="298"/>
      <c r="AM80" s="298">
        <v>22</v>
      </c>
      <c r="AN80" s="298"/>
      <c r="AO80" s="298"/>
      <c r="AP80" s="298"/>
      <c r="AQ80" s="298"/>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530</v>
      </c>
      <c r="AC81" s="308"/>
      <c r="AD81" s="309"/>
      <c r="AE81" s="298">
        <v>16</v>
      </c>
      <c r="AF81" s="298"/>
      <c r="AG81" s="298"/>
      <c r="AH81" s="298"/>
      <c r="AI81" s="298">
        <v>12</v>
      </c>
      <c r="AJ81" s="298"/>
      <c r="AK81" s="298"/>
      <c r="AL81" s="298"/>
      <c r="AM81" s="298">
        <v>12</v>
      </c>
      <c r="AN81" s="298"/>
      <c r="AO81" s="298"/>
      <c r="AP81" s="298"/>
      <c r="AQ81" s="298">
        <v>12</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t="s">
        <v>539</v>
      </c>
      <c r="AC89" s="250"/>
      <c r="AD89" s="251"/>
      <c r="AE89" s="298">
        <v>65</v>
      </c>
      <c r="AF89" s="298"/>
      <c r="AG89" s="298"/>
      <c r="AH89" s="298"/>
      <c r="AI89" s="298">
        <v>0</v>
      </c>
      <c r="AJ89" s="298"/>
      <c r="AK89" s="298"/>
      <c r="AL89" s="298"/>
      <c r="AM89" s="298">
        <v>39.5</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537</v>
      </c>
      <c r="AC90" s="217"/>
      <c r="AD90" s="218"/>
      <c r="AE90" s="442" t="s">
        <v>540</v>
      </c>
      <c r="AF90" s="255"/>
      <c r="AG90" s="255"/>
      <c r="AH90" s="255"/>
      <c r="AI90" s="255" t="s">
        <v>583</v>
      </c>
      <c r="AJ90" s="255"/>
      <c r="AK90" s="255"/>
      <c r="AL90" s="255"/>
      <c r="AM90" s="442" t="s">
        <v>639</v>
      </c>
      <c r="AN90" s="255"/>
      <c r="AO90" s="255"/>
      <c r="AP90" s="255"/>
      <c r="AQ90" s="255" t="s">
        <v>606</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533</v>
      </c>
      <c r="H92" s="225"/>
      <c r="I92" s="225"/>
      <c r="J92" s="225"/>
      <c r="K92" s="225"/>
      <c r="L92" s="225"/>
      <c r="M92" s="225"/>
      <c r="N92" s="225"/>
      <c r="O92" s="225"/>
      <c r="P92" s="225"/>
      <c r="Q92" s="225"/>
      <c r="R92" s="225"/>
      <c r="S92" s="225"/>
      <c r="T92" s="225"/>
      <c r="U92" s="225"/>
      <c r="V92" s="225"/>
      <c r="W92" s="225"/>
      <c r="X92" s="225"/>
      <c r="Y92" s="229" t="s">
        <v>17</v>
      </c>
      <c r="Z92" s="230"/>
      <c r="AA92" s="231"/>
      <c r="AB92" s="249" t="s">
        <v>538</v>
      </c>
      <c r="AC92" s="250"/>
      <c r="AD92" s="251"/>
      <c r="AE92" s="298">
        <v>10</v>
      </c>
      <c r="AF92" s="298"/>
      <c r="AG92" s="298"/>
      <c r="AH92" s="298"/>
      <c r="AI92" s="298">
        <v>16</v>
      </c>
      <c r="AJ92" s="298"/>
      <c r="AK92" s="298"/>
      <c r="AL92" s="298"/>
      <c r="AM92" s="298">
        <f>91/7</f>
        <v>13</v>
      </c>
      <c r="AN92" s="298"/>
      <c r="AO92" s="298"/>
      <c r="AP92" s="298"/>
      <c r="AQ92" s="298">
        <v>22</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537</v>
      </c>
      <c r="AC93" s="217"/>
      <c r="AD93" s="218"/>
      <c r="AE93" s="442" t="s">
        <v>541</v>
      </c>
      <c r="AF93" s="255"/>
      <c r="AG93" s="255"/>
      <c r="AH93" s="255"/>
      <c r="AI93" s="442" t="s">
        <v>542</v>
      </c>
      <c r="AJ93" s="255"/>
      <c r="AK93" s="255"/>
      <c r="AL93" s="255"/>
      <c r="AM93" s="442" t="s">
        <v>584</v>
      </c>
      <c r="AN93" s="255"/>
      <c r="AO93" s="255"/>
      <c r="AP93" s="255"/>
      <c r="AQ93" s="255" t="s">
        <v>613</v>
      </c>
      <c r="AR93" s="255"/>
      <c r="AS93" s="255"/>
      <c r="AT93" s="255"/>
      <c r="AU93" s="255"/>
      <c r="AV93" s="255"/>
      <c r="AW93" s="255"/>
      <c r="AX93" s="256"/>
    </row>
    <row r="94" spans="1:60" ht="32.25"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customHeight="1" x14ac:dyDescent="0.15">
      <c r="A95" s="241"/>
      <c r="B95" s="242"/>
      <c r="C95" s="242"/>
      <c r="D95" s="242"/>
      <c r="E95" s="242"/>
      <c r="F95" s="243"/>
      <c r="G95" s="225" t="s">
        <v>534</v>
      </c>
      <c r="H95" s="225"/>
      <c r="I95" s="225"/>
      <c r="J95" s="225"/>
      <c r="K95" s="225"/>
      <c r="L95" s="225"/>
      <c r="M95" s="225"/>
      <c r="N95" s="225"/>
      <c r="O95" s="225"/>
      <c r="P95" s="225"/>
      <c r="Q95" s="225"/>
      <c r="R95" s="225"/>
      <c r="S95" s="225"/>
      <c r="T95" s="225"/>
      <c r="U95" s="225"/>
      <c r="V95" s="225"/>
      <c r="W95" s="225"/>
      <c r="X95" s="225"/>
      <c r="Y95" s="229" t="s">
        <v>17</v>
      </c>
      <c r="Z95" s="230"/>
      <c r="AA95" s="231"/>
      <c r="AB95" s="249" t="s">
        <v>538</v>
      </c>
      <c r="AC95" s="250"/>
      <c r="AD95" s="251"/>
      <c r="AE95" s="298">
        <f>20.4/31</f>
        <v>0.65806451612903216</v>
      </c>
      <c r="AF95" s="298"/>
      <c r="AG95" s="298"/>
      <c r="AH95" s="298"/>
      <c r="AI95" s="298">
        <f>((337+306)/100)/(7+6)</f>
        <v>0.49461538461538457</v>
      </c>
      <c r="AJ95" s="298"/>
      <c r="AK95" s="298"/>
      <c r="AL95" s="298"/>
      <c r="AM95" s="298">
        <f>20/22</f>
        <v>0.90909090909090906</v>
      </c>
      <c r="AN95" s="298"/>
      <c r="AO95" s="298"/>
      <c r="AP95" s="298"/>
      <c r="AQ95" s="298">
        <v>1</v>
      </c>
      <c r="AR95" s="298"/>
      <c r="AS95" s="298"/>
      <c r="AT95" s="298"/>
      <c r="AU95" s="298"/>
      <c r="AV95" s="298"/>
      <c r="AW95" s="298"/>
      <c r="AX95" s="299"/>
    </row>
    <row r="96" spans="1:60" ht="47.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537</v>
      </c>
      <c r="AC96" s="217"/>
      <c r="AD96" s="218"/>
      <c r="AE96" s="442" t="s">
        <v>536</v>
      </c>
      <c r="AF96" s="255"/>
      <c r="AG96" s="255"/>
      <c r="AH96" s="255"/>
      <c r="AI96" s="442" t="s">
        <v>535</v>
      </c>
      <c r="AJ96" s="255"/>
      <c r="AK96" s="255"/>
      <c r="AL96" s="255"/>
      <c r="AM96" s="442" t="s">
        <v>585</v>
      </c>
      <c r="AN96" s="255"/>
      <c r="AO96" s="255"/>
      <c r="AP96" s="255"/>
      <c r="AQ96" s="255" t="s">
        <v>614</v>
      </c>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543</v>
      </c>
      <c r="D104" s="233"/>
      <c r="E104" s="233"/>
      <c r="F104" s="233"/>
      <c r="G104" s="233"/>
      <c r="H104" s="233"/>
      <c r="I104" s="233"/>
      <c r="J104" s="233"/>
      <c r="K104" s="234"/>
      <c r="L104" s="219">
        <v>26</v>
      </c>
      <c r="M104" s="220"/>
      <c r="N104" s="220"/>
      <c r="O104" s="220"/>
      <c r="P104" s="220"/>
      <c r="Q104" s="221"/>
      <c r="R104" s="219">
        <v>26</v>
      </c>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2"/>
      <c r="B105" s="403"/>
      <c r="C105" s="235" t="s">
        <v>642</v>
      </c>
      <c r="D105" s="236"/>
      <c r="E105" s="236"/>
      <c r="F105" s="236"/>
      <c r="G105" s="236"/>
      <c r="H105" s="236"/>
      <c r="I105" s="236"/>
      <c r="J105" s="236"/>
      <c r="K105" s="237"/>
      <c r="L105" s="219">
        <v>45</v>
      </c>
      <c r="M105" s="220"/>
      <c r="N105" s="220"/>
      <c r="O105" s="220"/>
      <c r="P105" s="220"/>
      <c r="Q105" s="221"/>
      <c r="R105" s="219">
        <v>45</v>
      </c>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2"/>
      <c r="B106" s="403"/>
      <c r="C106" s="235" t="s">
        <v>643</v>
      </c>
      <c r="D106" s="236"/>
      <c r="E106" s="236"/>
      <c r="F106" s="236"/>
      <c r="G106" s="236"/>
      <c r="H106" s="236"/>
      <c r="I106" s="236"/>
      <c r="J106" s="236"/>
      <c r="K106" s="237"/>
      <c r="L106" s="219">
        <v>72</v>
      </c>
      <c r="M106" s="220"/>
      <c r="N106" s="220"/>
      <c r="O106" s="220"/>
      <c r="P106" s="220"/>
      <c r="Q106" s="221"/>
      <c r="R106" s="219">
        <v>72</v>
      </c>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2"/>
      <c r="B107" s="403"/>
      <c r="C107" s="235" t="s">
        <v>545</v>
      </c>
      <c r="D107" s="236"/>
      <c r="E107" s="236"/>
      <c r="F107" s="236"/>
      <c r="G107" s="236"/>
      <c r="H107" s="236"/>
      <c r="I107" s="236"/>
      <c r="J107" s="236"/>
      <c r="K107" s="237"/>
      <c r="L107" s="219" t="s">
        <v>544</v>
      </c>
      <c r="M107" s="220"/>
      <c r="N107" s="220"/>
      <c r="O107" s="220"/>
      <c r="P107" s="220"/>
      <c r="Q107" s="221"/>
      <c r="R107" s="219" t="s">
        <v>626</v>
      </c>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2"/>
      <c r="B108" s="403"/>
      <c r="C108" s="235" t="s">
        <v>544</v>
      </c>
      <c r="D108" s="236"/>
      <c r="E108" s="236"/>
      <c r="F108" s="236"/>
      <c r="G108" s="236"/>
      <c r="H108" s="236"/>
      <c r="I108" s="236"/>
      <c r="J108" s="236"/>
      <c r="K108" s="237"/>
      <c r="L108" s="219" t="s">
        <v>522</v>
      </c>
      <c r="M108" s="220"/>
      <c r="N108" s="220"/>
      <c r="O108" s="220"/>
      <c r="P108" s="220"/>
      <c r="Q108" s="221"/>
      <c r="R108" s="219" t="s">
        <v>626</v>
      </c>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2"/>
      <c r="B109" s="403"/>
      <c r="C109" s="406" t="s">
        <v>544</v>
      </c>
      <c r="D109" s="407"/>
      <c r="E109" s="407"/>
      <c r="F109" s="407"/>
      <c r="G109" s="407"/>
      <c r="H109" s="407"/>
      <c r="I109" s="407"/>
      <c r="J109" s="407"/>
      <c r="K109" s="408"/>
      <c r="L109" s="219" t="s">
        <v>544</v>
      </c>
      <c r="M109" s="220"/>
      <c r="N109" s="220"/>
      <c r="O109" s="220"/>
      <c r="P109" s="220"/>
      <c r="Q109" s="221"/>
      <c r="R109" s="219" t="s">
        <v>627</v>
      </c>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4"/>
      <c r="B110" s="405"/>
      <c r="C110" s="222" t="s">
        <v>22</v>
      </c>
      <c r="D110" s="223"/>
      <c r="E110" s="223"/>
      <c r="F110" s="223"/>
      <c r="G110" s="223"/>
      <c r="H110" s="223"/>
      <c r="I110" s="223"/>
      <c r="J110" s="223"/>
      <c r="K110" s="224"/>
      <c r="L110" s="810">
        <f>SUM(L104:Q109)</f>
        <v>143</v>
      </c>
      <c r="M110" s="811"/>
      <c r="N110" s="811"/>
      <c r="O110" s="811"/>
      <c r="P110" s="811"/>
      <c r="Q110" s="812"/>
      <c r="R110" s="810">
        <f>SUM(R104:W109)</f>
        <v>143</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624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625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609</v>
      </c>
      <c r="AR114" s="336"/>
      <c r="AS114" s="113" t="s">
        <v>371</v>
      </c>
      <c r="AT114" s="114"/>
      <c r="AU114" s="127" t="s">
        <v>612</v>
      </c>
      <c r="AV114" s="127"/>
      <c r="AW114" s="113" t="s">
        <v>313</v>
      </c>
      <c r="AX114" s="129"/>
    </row>
    <row r="115" spans="1:50" ht="39.75" customHeight="1" x14ac:dyDescent="0.15">
      <c r="A115" s="174"/>
      <c r="B115" s="164"/>
      <c r="C115" s="163"/>
      <c r="D115" s="164"/>
      <c r="E115" s="163"/>
      <c r="F115" s="177"/>
      <c r="G115" s="130" t="s">
        <v>610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609</v>
      </c>
      <c r="AC115" s="90"/>
      <c r="AD115" s="90"/>
      <c r="AE115" s="191" t="s">
        <v>609</v>
      </c>
      <c r="AF115" s="92"/>
      <c r="AG115" s="92"/>
      <c r="AH115" s="92"/>
      <c r="AI115" s="191" t="s">
        <v>609</v>
      </c>
      <c r="AJ115" s="92"/>
      <c r="AK115" s="92"/>
      <c r="AL115" s="92"/>
      <c r="AM115" s="191" t="s">
        <v>609</v>
      </c>
      <c r="AN115" s="92"/>
      <c r="AO115" s="92"/>
      <c r="AP115" s="92"/>
      <c r="AQ115" s="191" t="s">
        <v>609</v>
      </c>
      <c r="AR115" s="92"/>
      <c r="AS115" s="92"/>
      <c r="AT115" s="92"/>
      <c r="AU115" s="191" t="s">
        <v>609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611</v>
      </c>
      <c r="AC116" s="140"/>
      <c r="AD116" s="140"/>
      <c r="AE116" s="191" t="s">
        <v>609</v>
      </c>
      <c r="AF116" s="92"/>
      <c r="AG116" s="92"/>
      <c r="AH116" s="92"/>
      <c r="AI116" s="191" t="s">
        <v>609</v>
      </c>
      <c r="AJ116" s="92"/>
      <c r="AK116" s="92"/>
      <c r="AL116" s="92"/>
      <c r="AM116" s="191" t="s">
        <v>609</v>
      </c>
      <c r="AN116" s="92"/>
      <c r="AO116" s="92"/>
      <c r="AP116" s="92"/>
      <c r="AQ116" s="191" t="s">
        <v>609</v>
      </c>
      <c r="AR116" s="92"/>
      <c r="AS116" s="92"/>
      <c r="AT116" s="92"/>
      <c r="AU116" s="191" t="s">
        <v>609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39.950000000000003" customHeight="1" x14ac:dyDescent="0.15">
      <c r="A135" s="174"/>
      <c r="B135" s="164"/>
      <c r="C135" s="163"/>
      <c r="D135" s="164"/>
      <c r="E135" s="163"/>
      <c r="F135" s="177"/>
      <c r="G135" s="130" t="s">
        <v>628</v>
      </c>
      <c r="H135" s="102"/>
      <c r="I135" s="102"/>
      <c r="J135" s="102"/>
      <c r="K135" s="102"/>
      <c r="L135" s="102"/>
      <c r="M135" s="102"/>
      <c r="N135" s="102"/>
      <c r="O135" s="102"/>
      <c r="P135" s="102"/>
      <c r="Q135" s="102"/>
      <c r="R135" s="102"/>
      <c r="S135" s="102"/>
      <c r="T135" s="102"/>
      <c r="U135" s="102"/>
      <c r="V135" s="102"/>
      <c r="W135" s="102"/>
      <c r="X135" s="131"/>
      <c r="Y135" s="192" t="s">
        <v>656</v>
      </c>
      <c r="Z135" s="193"/>
      <c r="AA135" s="193"/>
      <c r="AB135" s="198" t="s">
        <v>653</v>
      </c>
      <c r="AC135" s="193"/>
      <c r="AD135" s="193"/>
      <c r="AE135" s="201" t="s">
        <v>655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39.950000000000003"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39.950000000000003"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39.950000000000003"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629</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39.950000000000003"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39.950000000000003" customHeight="1" x14ac:dyDescent="0.15">
      <c r="A142" s="174"/>
      <c r="B142" s="164"/>
      <c r="C142" s="163"/>
      <c r="D142" s="164"/>
      <c r="E142" s="163"/>
      <c r="F142" s="177"/>
      <c r="G142" s="130" t="s">
        <v>630</v>
      </c>
      <c r="H142" s="102"/>
      <c r="I142" s="102"/>
      <c r="J142" s="102"/>
      <c r="K142" s="102"/>
      <c r="L142" s="102"/>
      <c r="M142" s="102"/>
      <c r="N142" s="102"/>
      <c r="O142" s="102"/>
      <c r="P142" s="102"/>
      <c r="Q142" s="102"/>
      <c r="R142" s="102"/>
      <c r="S142" s="102"/>
      <c r="T142" s="102"/>
      <c r="U142" s="102"/>
      <c r="V142" s="102"/>
      <c r="W142" s="102"/>
      <c r="X142" s="131"/>
      <c r="Y142" s="192" t="s">
        <v>632</v>
      </c>
      <c r="Z142" s="193"/>
      <c r="AA142" s="193"/>
      <c r="AB142" s="198" t="s">
        <v>653</v>
      </c>
      <c r="AC142" s="193"/>
      <c r="AD142" s="193"/>
      <c r="AE142" s="201" t="s">
        <v>633</v>
      </c>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39.950000000000003"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39.950000000000003"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39.950000000000003"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t="s">
        <v>631</v>
      </c>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66"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39.950000000000003" customHeight="1" x14ac:dyDescent="0.15">
      <c r="A149" s="174"/>
      <c r="B149" s="164"/>
      <c r="C149" s="163"/>
      <c r="D149" s="164"/>
      <c r="E149" s="163"/>
      <c r="F149" s="177"/>
      <c r="G149" s="130" t="s">
        <v>634</v>
      </c>
      <c r="H149" s="102"/>
      <c r="I149" s="102"/>
      <c r="J149" s="102"/>
      <c r="K149" s="102"/>
      <c r="L149" s="102"/>
      <c r="M149" s="102"/>
      <c r="N149" s="102"/>
      <c r="O149" s="102"/>
      <c r="P149" s="102"/>
      <c r="Q149" s="102"/>
      <c r="R149" s="102"/>
      <c r="S149" s="102"/>
      <c r="T149" s="102"/>
      <c r="U149" s="102"/>
      <c r="V149" s="102"/>
      <c r="W149" s="102"/>
      <c r="X149" s="131"/>
      <c r="Y149" s="192" t="s">
        <v>635</v>
      </c>
      <c r="Z149" s="193"/>
      <c r="AA149" s="193"/>
      <c r="AB149" s="198" t="s">
        <v>653</v>
      </c>
      <c r="AC149" s="193"/>
      <c r="AD149" s="193"/>
      <c r="AE149" s="201" t="s">
        <v>657</v>
      </c>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39.950000000000003"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39.950000000000003"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39.950000000000003"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t="s">
        <v>636</v>
      </c>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39.950000000000003"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39.950000000000003" customHeight="1" x14ac:dyDescent="0.15">
      <c r="A156" s="174"/>
      <c r="B156" s="164"/>
      <c r="C156" s="163"/>
      <c r="D156" s="164"/>
      <c r="E156" s="163"/>
      <c r="F156" s="177"/>
      <c r="G156" s="130" t="s">
        <v>637</v>
      </c>
      <c r="H156" s="102"/>
      <c r="I156" s="102"/>
      <c r="J156" s="102"/>
      <c r="K156" s="102"/>
      <c r="L156" s="102"/>
      <c r="M156" s="102"/>
      <c r="N156" s="102"/>
      <c r="O156" s="102"/>
      <c r="P156" s="102"/>
      <c r="Q156" s="102"/>
      <c r="R156" s="102"/>
      <c r="S156" s="102"/>
      <c r="T156" s="102"/>
      <c r="U156" s="102"/>
      <c r="V156" s="102"/>
      <c r="W156" s="102"/>
      <c r="X156" s="131"/>
      <c r="Y156" s="192" t="s">
        <v>638</v>
      </c>
      <c r="Z156" s="193"/>
      <c r="AA156" s="193"/>
      <c r="AB156" s="198" t="s">
        <v>653</v>
      </c>
      <c r="AC156" s="193"/>
      <c r="AD156" s="193"/>
      <c r="AE156" s="201" t="s">
        <v>638</v>
      </c>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39.950000000000003"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39.950000000000003"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39.950000000000003"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t="s">
        <v>651</v>
      </c>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39.950000000000003"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39.950000000000003" customHeight="1" x14ac:dyDescent="0.15">
      <c r="A163" s="174"/>
      <c r="B163" s="164"/>
      <c r="C163" s="163"/>
      <c r="D163" s="164"/>
      <c r="E163" s="163"/>
      <c r="F163" s="177"/>
      <c r="G163" s="130" t="s">
        <v>640</v>
      </c>
      <c r="H163" s="102"/>
      <c r="I163" s="102"/>
      <c r="J163" s="102"/>
      <c r="K163" s="102"/>
      <c r="L163" s="102"/>
      <c r="M163" s="102"/>
      <c r="N163" s="102"/>
      <c r="O163" s="102"/>
      <c r="P163" s="102"/>
      <c r="Q163" s="102"/>
      <c r="R163" s="102"/>
      <c r="S163" s="102"/>
      <c r="T163" s="102"/>
      <c r="U163" s="102"/>
      <c r="V163" s="102"/>
      <c r="W163" s="102"/>
      <c r="X163" s="131"/>
      <c r="Y163" s="192" t="s">
        <v>618</v>
      </c>
      <c r="Z163" s="193"/>
      <c r="AA163" s="193"/>
      <c r="AB163" s="198" t="s">
        <v>653</v>
      </c>
      <c r="AC163" s="193"/>
      <c r="AD163" s="193"/>
      <c r="AE163" s="201" t="s">
        <v>618</v>
      </c>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39.950000000000003"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39.950000000000003"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39.950000000000003"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t="s">
        <v>619</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39.950000000000003"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60" customHeight="1" x14ac:dyDescent="0.15">
      <c r="A169" s="174"/>
      <c r="B169" s="164"/>
      <c r="C169" s="163"/>
      <c r="D169" s="164"/>
      <c r="E169" s="101" t="s">
        <v>641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60"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259"/>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c r="AX171" s="26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48"/>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49"/>
      <c r="AJ231" s="849"/>
      <c r="AK231" s="849"/>
      <c r="AL231" s="849"/>
      <c r="AM231" s="849"/>
      <c r="AN231" s="849"/>
      <c r="AO231" s="849"/>
      <c r="AP231" s="849"/>
      <c r="AQ231" s="849"/>
      <c r="AR231" s="849"/>
      <c r="AS231" s="849"/>
      <c r="AT231" s="849"/>
      <c r="AU231" s="849"/>
      <c r="AV231" s="849"/>
      <c r="AW231" s="849"/>
      <c r="AX231" s="850"/>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48"/>
      <c r="H291" s="849"/>
      <c r="I291" s="849"/>
      <c r="J291" s="849"/>
      <c r="K291" s="849"/>
      <c r="L291" s="849"/>
      <c r="M291" s="849"/>
      <c r="N291" s="849"/>
      <c r="O291" s="849"/>
      <c r="P291" s="849"/>
      <c r="Q291" s="849"/>
      <c r="R291" s="849"/>
      <c r="S291" s="849"/>
      <c r="T291" s="849"/>
      <c r="U291" s="849"/>
      <c r="V291" s="849"/>
      <c r="W291" s="849"/>
      <c r="X291" s="849"/>
      <c r="Y291" s="849"/>
      <c r="Z291" s="849"/>
      <c r="AA291" s="849"/>
      <c r="AB291" s="849"/>
      <c r="AC291" s="849"/>
      <c r="AD291" s="849"/>
      <c r="AE291" s="849"/>
      <c r="AF291" s="849"/>
      <c r="AG291" s="849"/>
      <c r="AH291" s="849"/>
      <c r="AI291" s="849"/>
      <c r="AJ291" s="849"/>
      <c r="AK291" s="849"/>
      <c r="AL291" s="849"/>
      <c r="AM291" s="849"/>
      <c r="AN291" s="849"/>
      <c r="AO291" s="849"/>
      <c r="AP291" s="849"/>
      <c r="AQ291" s="849"/>
      <c r="AR291" s="849"/>
      <c r="AS291" s="849"/>
      <c r="AT291" s="849"/>
      <c r="AU291" s="849"/>
      <c r="AV291" s="849"/>
      <c r="AW291" s="849"/>
      <c r="AX291" s="850"/>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48"/>
      <c r="H351" s="849"/>
      <c r="I351" s="849"/>
      <c r="J351" s="849"/>
      <c r="K351" s="849"/>
      <c r="L351" s="849"/>
      <c r="M351" s="849"/>
      <c r="N351" s="849"/>
      <c r="O351" s="849"/>
      <c r="P351" s="849"/>
      <c r="Q351" s="849"/>
      <c r="R351" s="849"/>
      <c r="S351" s="849"/>
      <c r="T351" s="849"/>
      <c r="U351" s="849"/>
      <c r="V351" s="849"/>
      <c r="W351" s="849"/>
      <c r="X351" s="849"/>
      <c r="Y351" s="849"/>
      <c r="Z351" s="849"/>
      <c r="AA351" s="849"/>
      <c r="AB351" s="849"/>
      <c r="AC351" s="849"/>
      <c r="AD351" s="849"/>
      <c r="AE351" s="849"/>
      <c r="AF351" s="849"/>
      <c r="AG351" s="849"/>
      <c r="AH351" s="849"/>
      <c r="AI351" s="849"/>
      <c r="AJ351" s="849"/>
      <c r="AK351" s="849"/>
      <c r="AL351" s="849"/>
      <c r="AM351" s="849"/>
      <c r="AN351" s="849"/>
      <c r="AO351" s="849"/>
      <c r="AP351" s="849"/>
      <c r="AQ351" s="849"/>
      <c r="AR351" s="849"/>
      <c r="AS351" s="849"/>
      <c r="AT351" s="849"/>
      <c r="AU351" s="849"/>
      <c r="AV351" s="849"/>
      <c r="AW351" s="849"/>
      <c r="AX351" s="850"/>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72.75" customHeight="1" x14ac:dyDescent="0.15">
      <c r="A683" s="507" t="s">
        <v>269</v>
      </c>
      <c r="B683" s="508"/>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39" t="s">
        <v>549</v>
      </c>
      <c r="AE683" s="840"/>
      <c r="AF683" s="840"/>
      <c r="AG683" s="836" t="s">
        <v>546</v>
      </c>
      <c r="AH683" s="837"/>
      <c r="AI683" s="837"/>
      <c r="AJ683" s="837"/>
      <c r="AK683" s="837"/>
      <c r="AL683" s="837"/>
      <c r="AM683" s="837"/>
      <c r="AN683" s="837"/>
      <c r="AO683" s="837"/>
      <c r="AP683" s="837"/>
      <c r="AQ683" s="837"/>
      <c r="AR683" s="837"/>
      <c r="AS683" s="837"/>
      <c r="AT683" s="837"/>
      <c r="AU683" s="837"/>
      <c r="AV683" s="837"/>
      <c r="AW683" s="837"/>
      <c r="AX683" s="838"/>
    </row>
    <row r="684" spans="1:50" ht="74.2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549</v>
      </c>
      <c r="AE684" s="581"/>
      <c r="AF684" s="581"/>
      <c r="AG684" s="582" t="s">
        <v>547</v>
      </c>
      <c r="AH684" s="583"/>
      <c r="AI684" s="583"/>
      <c r="AJ684" s="583"/>
      <c r="AK684" s="583"/>
      <c r="AL684" s="583"/>
      <c r="AM684" s="583"/>
      <c r="AN684" s="583"/>
      <c r="AO684" s="583"/>
      <c r="AP684" s="583"/>
      <c r="AQ684" s="583"/>
      <c r="AR684" s="583"/>
      <c r="AS684" s="583"/>
      <c r="AT684" s="583"/>
      <c r="AU684" s="583"/>
      <c r="AV684" s="583"/>
      <c r="AW684" s="583"/>
      <c r="AX684" s="584"/>
    </row>
    <row r="685" spans="1:50" ht="64.5"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549</v>
      </c>
      <c r="AE685" s="591"/>
      <c r="AF685" s="591"/>
      <c r="AG685" s="659" t="s">
        <v>548</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4"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t="s">
        <v>550</v>
      </c>
      <c r="AE686" s="788"/>
      <c r="AF686" s="788"/>
      <c r="AG686" s="101" t="s">
        <v>589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40"/>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551</v>
      </c>
      <c r="AE687" s="581"/>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4"/>
      <c r="B688" s="740"/>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551</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43.5"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549</v>
      </c>
      <c r="AE689" s="586"/>
      <c r="AF689" s="586"/>
      <c r="AG689" s="504" t="s">
        <v>650</v>
      </c>
      <c r="AH689" s="505"/>
      <c r="AI689" s="505"/>
      <c r="AJ689" s="505"/>
      <c r="AK689" s="505"/>
      <c r="AL689" s="505"/>
      <c r="AM689" s="505"/>
      <c r="AN689" s="505"/>
      <c r="AO689" s="505"/>
      <c r="AP689" s="505"/>
      <c r="AQ689" s="505"/>
      <c r="AR689" s="505"/>
      <c r="AS689" s="505"/>
      <c r="AT689" s="505"/>
      <c r="AU689" s="505"/>
      <c r="AV689" s="505"/>
      <c r="AW689" s="505"/>
      <c r="AX689" s="506"/>
    </row>
    <row r="690" spans="1:64" ht="119.25"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549</v>
      </c>
      <c r="AE690" s="581"/>
      <c r="AF690" s="581"/>
      <c r="AG690" s="582" t="s">
        <v>588</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552</v>
      </c>
      <c r="AE691" s="581"/>
      <c r="AF691" s="581"/>
      <c r="AG691" s="582" t="s">
        <v>544</v>
      </c>
      <c r="AH691" s="583"/>
      <c r="AI691" s="583"/>
      <c r="AJ691" s="583"/>
      <c r="AK691" s="583"/>
      <c r="AL691" s="583"/>
      <c r="AM691" s="583"/>
      <c r="AN691" s="583"/>
      <c r="AO691" s="583"/>
      <c r="AP691" s="583"/>
      <c r="AQ691" s="583"/>
      <c r="AR691" s="583"/>
      <c r="AS691" s="583"/>
      <c r="AT691" s="583"/>
      <c r="AU691" s="583"/>
      <c r="AV691" s="583"/>
      <c r="AW691" s="583"/>
      <c r="AX691" s="584"/>
    </row>
    <row r="692" spans="1:64" ht="43.5"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549</v>
      </c>
      <c r="AE692" s="581"/>
      <c r="AF692" s="581"/>
      <c r="AG692" s="582" t="s">
        <v>553</v>
      </c>
      <c r="AH692" s="583"/>
      <c r="AI692" s="583"/>
      <c r="AJ692" s="583"/>
      <c r="AK692" s="583"/>
      <c r="AL692" s="583"/>
      <c r="AM692" s="583"/>
      <c r="AN692" s="583"/>
      <c r="AO692" s="583"/>
      <c r="AP692" s="583"/>
      <c r="AQ692" s="583"/>
      <c r="AR692" s="583"/>
      <c r="AS692" s="583"/>
      <c r="AT692" s="583"/>
      <c r="AU692" s="583"/>
      <c r="AV692" s="583"/>
      <c r="AW692" s="583"/>
      <c r="AX692" s="584"/>
    </row>
    <row r="693" spans="1:64" ht="46.5"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549</v>
      </c>
      <c r="AE693" s="591"/>
      <c r="AF693" s="591"/>
      <c r="AG693" s="552" t="s">
        <v>590</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45.75" customHeight="1" x14ac:dyDescent="0.15">
      <c r="A694" s="626"/>
      <c r="B694" s="627"/>
      <c r="C694" s="741" t="s">
        <v>502</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9" t="s">
        <v>549</v>
      </c>
      <c r="AE694" s="550"/>
      <c r="AF694" s="551"/>
      <c r="AG694" s="570" t="s">
        <v>587</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72" customHeight="1" x14ac:dyDescent="0.15">
      <c r="A695" s="564" t="s">
        <v>45</v>
      </c>
      <c r="B695" s="623"/>
      <c r="C695" s="628" t="s">
        <v>503</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549</v>
      </c>
      <c r="AE695" s="586"/>
      <c r="AF695" s="587"/>
      <c r="AG695" s="504" t="s">
        <v>554</v>
      </c>
      <c r="AH695" s="505"/>
      <c r="AI695" s="505"/>
      <c r="AJ695" s="505"/>
      <c r="AK695" s="505"/>
      <c r="AL695" s="505"/>
      <c r="AM695" s="505"/>
      <c r="AN695" s="505"/>
      <c r="AO695" s="505"/>
      <c r="AP695" s="505"/>
      <c r="AQ695" s="505"/>
      <c r="AR695" s="505"/>
      <c r="AS695" s="505"/>
      <c r="AT695" s="505"/>
      <c r="AU695" s="505"/>
      <c r="AV695" s="505"/>
      <c r="AW695" s="505"/>
      <c r="AX695" s="506"/>
    </row>
    <row r="696" spans="1:64" ht="45"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8" t="s">
        <v>549</v>
      </c>
      <c r="AE696" s="729"/>
      <c r="AF696" s="729"/>
      <c r="AG696" s="582" t="s">
        <v>555</v>
      </c>
      <c r="AH696" s="583"/>
      <c r="AI696" s="583"/>
      <c r="AJ696" s="583"/>
      <c r="AK696" s="583"/>
      <c r="AL696" s="583"/>
      <c r="AM696" s="583"/>
      <c r="AN696" s="583"/>
      <c r="AO696" s="583"/>
      <c r="AP696" s="583"/>
      <c r="AQ696" s="583"/>
      <c r="AR696" s="583"/>
      <c r="AS696" s="583"/>
      <c r="AT696" s="583"/>
      <c r="AU696" s="583"/>
      <c r="AV696" s="583"/>
      <c r="AW696" s="583"/>
      <c r="AX696" s="584"/>
    </row>
    <row r="697" spans="1:64" ht="110.25"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549</v>
      </c>
      <c r="AE697" s="581"/>
      <c r="AF697" s="581"/>
      <c r="AG697" s="582" t="s">
        <v>586</v>
      </c>
      <c r="AH697" s="583"/>
      <c r="AI697" s="583"/>
      <c r="AJ697" s="583"/>
      <c r="AK697" s="583"/>
      <c r="AL697" s="583"/>
      <c r="AM697" s="583"/>
      <c r="AN697" s="583"/>
      <c r="AO697" s="583"/>
      <c r="AP697" s="583"/>
      <c r="AQ697" s="583"/>
      <c r="AR697" s="583"/>
      <c r="AS697" s="583"/>
      <c r="AT697" s="583"/>
      <c r="AU697" s="583"/>
      <c r="AV697" s="583"/>
      <c r="AW697" s="583"/>
      <c r="AX697" s="584"/>
    </row>
    <row r="698" spans="1:64" ht="45.75"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549</v>
      </c>
      <c r="AE698" s="581"/>
      <c r="AF698" s="581"/>
      <c r="AG698" s="104" t="s">
        <v>556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552</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9" t="s">
        <v>29</v>
      </c>
      <c r="U700" s="613"/>
      <c r="V700" s="613"/>
      <c r="W700" s="613"/>
      <c r="X700" s="613"/>
      <c r="Y700" s="613"/>
      <c r="Z700" s="613"/>
      <c r="AA700" s="613"/>
      <c r="AB700" s="613"/>
      <c r="AC700" s="613"/>
      <c r="AD700" s="613"/>
      <c r="AE700" s="613"/>
      <c r="AF700" s="770"/>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47" t="s">
        <v>599</v>
      </c>
      <c r="D701" s="748"/>
      <c r="E701" s="748"/>
      <c r="F701" s="748"/>
      <c r="G701" s="748"/>
      <c r="H701" s="748"/>
      <c r="I701" s="748"/>
      <c r="J701" s="748"/>
      <c r="K701" s="748"/>
      <c r="L701" s="748"/>
      <c r="M701" s="748"/>
      <c r="N701" s="748"/>
      <c r="O701" s="749"/>
      <c r="P701" s="573" t="s">
        <v>603</v>
      </c>
      <c r="Q701" s="573"/>
      <c r="R701" s="573"/>
      <c r="S701" s="574"/>
      <c r="T701" s="621" t="s">
        <v>602</v>
      </c>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7"/>
      <c r="B702" s="618"/>
      <c r="C702" s="747" t="s">
        <v>599</v>
      </c>
      <c r="D702" s="748"/>
      <c r="E702" s="748"/>
      <c r="F702" s="748"/>
      <c r="G702" s="748"/>
      <c r="H702" s="748"/>
      <c r="I702" s="748"/>
      <c r="J702" s="748"/>
      <c r="K702" s="748"/>
      <c r="L702" s="748"/>
      <c r="M702" s="748"/>
      <c r="N702" s="748"/>
      <c r="O702" s="749"/>
      <c r="P702" s="573" t="s">
        <v>597</v>
      </c>
      <c r="Q702" s="573"/>
      <c r="R702" s="573"/>
      <c r="S702" s="574"/>
      <c r="T702" s="621" t="s">
        <v>604</v>
      </c>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7"/>
      <c r="B703" s="618"/>
      <c r="C703" s="747" t="s">
        <v>599</v>
      </c>
      <c r="D703" s="748"/>
      <c r="E703" s="748"/>
      <c r="F703" s="748"/>
      <c r="G703" s="748"/>
      <c r="H703" s="748"/>
      <c r="I703" s="748"/>
      <c r="J703" s="748"/>
      <c r="K703" s="748"/>
      <c r="L703" s="748"/>
      <c r="M703" s="748"/>
      <c r="N703" s="748"/>
      <c r="O703" s="749"/>
      <c r="P703" s="573" t="s">
        <v>604</v>
      </c>
      <c r="Q703" s="573"/>
      <c r="R703" s="573"/>
      <c r="S703" s="574"/>
      <c r="T703" s="621" t="s">
        <v>604</v>
      </c>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7"/>
      <c r="B704" s="618"/>
      <c r="C704" s="747" t="s">
        <v>599</v>
      </c>
      <c r="D704" s="748"/>
      <c r="E704" s="748"/>
      <c r="F704" s="748"/>
      <c r="G704" s="748"/>
      <c r="H704" s="748"/>
      <c r="I704" s="748"/>
      <c r="J704" s="748"/>
      <c r="K704" s="748"/>
      <c r="L704" s="748"/>
      <c r="M704" s="748"/>
      <c r="N704" s="748"/>
      <c r="O704" s="749"/>
      <c r="P704" s="573" t="s">
        <v>599</v>
      </c>
      <c r="Q704" s="573"/>
      <c r="R704" s="573"/>
      <c r="S704" s="574"/>
      <c r="T704" s="621" t="s">
        <v>604</v>
      </c>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9"/>
      <c r="B705" s="620"/>
      <c r="C705" s="754" t="s">
        <v>599</v>
      </c>
      <c r="D705" s="755"/>
      <c r="E705" s="755"/>
      <c r="F705" s="755"/>
      <c r="G705" s="755"/>
      <c r="H705" s="755"/>
      <c r="I705" s="755"/>
      <c r="J705" s="755"/>
      <c r="K705" s="755"/>
      <c r="L705" s="755"/>
      <c r="M705" s="755"/>
      <c r="N705" s="755"/>
      <c r="O705" s="756"/>
      <c r="P705" s="767" t="s">
        <v>605</v>
      </c>
      <c r="Q705" s="767"/>
      <c r="R705" s="767"/>
      <c r="S705" s="768"/>
      <c r="T705" s="771" t="s">
        <v>604</v>
      </c>
      <c r="U705" s="571"/>
      <c r="V705" s="571"/>
      <c r="W705" s="571"/>
      <c r="X705" s="571"/>
      <c r="Y705" s="571"/>
      <c r="Z705" s="571"/>
      <c r="AA705" s="571"/>
      <c r="AB705" s="571"/>
      <c r="AC705" s="571"/>
      <c r="AD705" s="571"/>
      <c r="AE705" s="571"/>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0"/>
      <c r="E706" s="750"/>
      <c r="F706" s="751"/>
      <c r="G706" s="765" t="s">
        <v>615</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6"/>
      <c r="B707" s="567"/>
      <c r="C707" s="760" t="s">
        <v>64</v>
      </c>
      <c r="D707" s="761"/>
      <c r="E707" s="761"/>
      <c r="F707" s="762"/>
      <c r="G707" s="763" t="s">
        <v>616</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5" t="s">
        <v>644</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265</v>
      </c>
      <c r="B711" s="562"/>
      <c r="C711" s="562"/>
      <c r="D711" s="562"/>
      <c r="E711" s="563"/>
      <c r="F711" s="604" t="s">
        <v>645</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6" t="s">
        <v>646</v>
      </c>
      <c r="B713" s="717"/>
      <c r="C713" s="717"/>
      <c r="D713" s="717"/>
      <c r="E713" s="718"/>
      <c r="F713" s="736" t="s">
        <v>647</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8" t="s">
        <v>464</v>
      </c>
      <c r="B717" s="300"/>
      <c r="C717" s="300"/>
      <c r="D717" s="300"/>
      <c r="E717" s="300"/>
      <c r="F717" s="300"/>
      <c r="G717" s="776" t="s">
        <v>557</v>
      </c>
      <c r="H717" s="719"/>
      <c r="I717" s="719"/>
      <c r="J717" s="719"/>
      <c r="K717" s="719"/>
      <c r="L717" s="719"/>
      <c r="M717" s="719"/>
      <c r="N717" s="719"/>
      <c r="O717" s="719"/>
      <c r="P717" s="719"/>
      <c r="Q717" s="300" t="s">
        <v>376</v>
      </c>
      <c r="R717" s="300"/>
      <c r="S717" s="300"/>
      <c r="T717" s="300"/>
      <c r="U717" s="300"/>
      <c r="V717" s="300"/>
      <c r="W717" s="719">
        <v>371</v>
      </c>
      <c r="X717" s="719"/>
      <c r="Y717" s="719"/>
      <c r="Z717" s="719"/>
      <c r="AA717" s="719"/>
      <c r="AB717" s="719"/>
      <c r="AC717" s="719"/>
      <c r="AD717" s="719"/>
      <c r="AE717" s="719"/>
      <c r="AF717" s="719"/>
      <c r="AG717" s="300" t="s">
        <v>377</v>
      </c>
      <c r="AH717" s="300"/>
      <c r="AI717" s="300"/>
      <c r="AJ717" s="300"/>
      <c r="AK717" s="300"/>
      <c r="AL717" s="300"/>
      <c r="AM717" s="719">
        <v>371</v>
      </c>
      <c r="AN717" s="719"/>
      <c r="AO717" s="719"/>
      <c r="AP717" s="719"/>
      <c r="AQ717" s="719"/>
      <c r="AR717" s="719"/>
      <c r="AS717" s="719"/>
      <c r="AT717" s="719"/>
      <c r="AU717" s="719"/>
      <c r="AV717" s="719"/>
      <c r="AW717" s="60"/>
      <c r="AX717" s="61"/>
    </row>
    <row r="718" spans="1:50" ht="19.899999999999999" customHeight="1" thickBot="1" x14ac:dyDescent="0.2">
      <c r="A718" s="715" t="s">
        <v>378</v>
      </c>
      <c r="B718" s="658"/>
      <c r="C718" s="658"/>
      <c r="D718" s="658"/>
      <c r="E718" s="658"/>
      <c r="F718" s="658"/>
      <c r="G718" s="777">
        <v>126</v>
      </c>
      <c r="H718" s="777"/>
      <c r="I718" s="777"/>
      <c r="J718" s="777"/>
      <c r="K718" s="777"/>
      <c r="L718" s="777"/>
      <c r="M718" s="777"/>
      <c r="N718" s="777"/>
      <c r="O718" s="777"/>
      <c r="P718" s="777"/>
      <c r="Q718" s="658" t="s">
        <v>379</v>
      </c>
      <c r="R718" s="658"/>
      <c r="S718" s="658"/>
      <c r="T718" s="658"/>
      <c r="U718" s="658"/>
      <c r="V718" s="658"/>
      <c r="W718" s="656" t="s">
        <v>558</v>
      </c>
      <c r="X718" s="657"/>
      <c r="Y718" s="657"/>
      <c r="Z718" s="657"/>
      <c r="AA718" s="657"/>
      <c r="AB718" s="657"/>
      <c r="AC718" s="657"/>
      <c r="AD718" s="657"/>
      <c r="AE718" s="657"/>
      <c r="AF718" s="657"/>
      <c r="AG718" s="658" t="s">
        <v>380</v>
      </c>
      <c r="AH718" s="658"/>
      <c r="AI718" s="658"/>
      <c r="AJ718" s="658"/>
      <c r="AK718" s="658"/>
      <c r="AL718" s="658"/>
      <c r="AM718" s="752" t="s">
        <v>559</v>
      </c>
      <c r="AN718" s="753"/>
      <c r="AO718" s="753"/>
      <c r="AP718" s="753"/>
      <c r="AQ718" s="753"/>
      <c r="AR718" s="753"/>
      <c r="AS718" s="753"/>
      <c r="AT718" s="753"/>
      <c r="AU718" s="753"/>
      <c r="AV718" s="753"/>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75" customHeight="1" x14ac:dyDescent="0.15">
      <c r="A758" s="730" t="s">
        <v>32</v>
      </c>
      <c r="B758" s="731"/>
      <c r="C758" s="731"/>
      <c r="D758" s="731"/>
      <c r="E758" s="731"/>
      <c r="F758" s="732"/>
      <c r="G758" s="392" t="s">
        <v>563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575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69"/>
      <c r="B760" s="733"/>
      <c r="C760" s="733"/>
      <c r="D760" s="733"/>
      <c r="E760" s="733"/>
      <c r="F760" s="734"/>
      <c r="G760" s="290" t="s">
        <v>576</v>
      </c>
      <c r="H760" s="291"/>
      <c r="I760" s="291"/>
      <c r="J760" s="291"/>
      <c r="K760" s="292"/>
      <c r="L760" s="293" t="s">
        <v>578</v>
      </c>
      <c r="M760" s="294"/>
      <c r="N760" s="294"/>
      <c r="O760" s="294"/>
      <c r="P760" s="294"/>
      <c r="Q760" s="294"/>
      <c r="R760" s="294"/>
      <c r="S760" s="294"/>
      <c r="T760" s="294"/>
      <c r="U760" s="294"/>
      <c r="V760" s="294"/>
      <c r="W760" s="294"/>
      <c r="X760" s="295"/>
      <c r="Y760" s="456">
        <v>43</v>
      </c>
      <c r="Z760" s="457"/>
      <c r="AA760" s="457"/>
      <c r="AB760" s="540"/>
      <c r="AC760" s="290" t="s">
        <v>577</v>
      </c>
      <c r="AD760" s="291"/>
      <c r="AE760" s="291"/>
      <c r="AF760" s="291"/>
      <c r="AG760" s="292"/>
      <c r="AH760" s="293" t="s">
        <v>582</v>
      </c>
      <c r="AI760" s="294"/>
      <c r="AJ760" s="294"/>
      <c r="AK760" s="294"/>
      <c r="AL760" s="294"/>
      <c r="AM760" s="294"/>
      <c r="AN760" s="294"/>
      <c r="AO760" s="294"/>
      <c r="AP760" s="294"/>
      <c r="AQ760" s="294"/>
      <c r="AR760" s="294"/>
      <c r="AS760" s="294"/>
      <c r="AT760" s="295"/>
      <c r="AU760" s="456">
        <v>4.901141</v>
      </c>
      <c r="AV760" s="457"/>
      <c r="AW760" s="457"/>
      <c r="AX760" s="458"/>
    </row>
    <row r="761" spans="1:50" ht="28.5" customHeight="1" x14ac:dyDescent="0.15">
      <c r="A761" s="569"/>
      <c r="B761" s="733"/>
      <c r="C761" s="733"/>
      <c r="D761" s="733"/>
      <c r="E761" s="733"/>
      <c r="F761" s="734"/>
      <c r="G761" s="270" t="s">
        <v>577</v>
      </c>
      <c r="H761" s="271"/>
      <c r="I761" s="271"/>
      <c r="J761" s="271"/>
      <c r="K761" s="272"/>
      <c r="L761" s="371" t="s">
        <v>579</v>
      </c>
      <c r="M761" s="372"/>
      <c r="N761" s="372"/>
      <c r="O761" s="372"/>
      <c r="P761" s="372"/>
      <c r="Q761" s="372"/>
      <c r="R761" s="372"/>
      <c r="S761" s="372"/>
      <c r="T761" s="372"/>
      <c r="U761" s="372"/>
      <c r="V761" s="372"/>
      <c r="W761" s="372"/>
      <c r="X761" s="373"/>
      <c r="Y761" s="368">
        <v>16.2</v>
      </c>
      <c r="Z761" s="369"/>
      <c r="AA761" s="369"/>
      <c r="AB761" s="375"/>
      <c r="AC761" s="270" t="s">
        <v>576</v>
      </c>
      <c r="AD761" s="271"/>
      <c r="AE761" s="271"/>
      <c r="AF761" s="271"/>
      <c r="AG761" s="272"/>
      <c r="AH761" s="371" t="s">
        <v>581</v>
      </c>
      <c r="AI761" s="372"/>
      <c r="AJ761" s="372"/>
      <c r="AK761" s="372"/>
      <c r="AL761" s="372"/>
      <c r="AM761" s="372"/>
      <c r="AN761" s="372"/>
      <c r="AO761" s="372"/>
      <c r="AP761" s="372"/>
      <c r="AQ761" s="372"/>
      <c r="AR761" s="372"/>
      <c r="AS761" s="372"/>
      <c r="AT761" s="373"/>
      <c r="AU761" s="368">
        <v>2.0316999999999998</v>
      </c>
      <c r="AV761" s="369"/>
      <c r="AW761" s="369"/>
      <c r="AX761" s="370"/>
    </row>
    <row r="762" spans="1:50" ht="24.75" customHeight="1" x14ac:dyDescent="0.15">
      <c r="A762" s="569"/>
      <c r="B762" s="733"/>
      <c r="C762" s="733"/>
      <c r="D762" s="733"/>
      <c r="E762" s="733"/>
      <c r="F762" s="734"/>
      <c r="G762" s="270" t="s">
        <v>592</v>
      </c>
      <c r="H762" s="271"/>
      <c r="I762" s="271"/>
      <c r="J762" s="271"/>
      <c r="K762" s="272"/>
      <c r="L762" s="371" t="s">
        <v>593</v>
      </c>
      <c r="M762" s="372"/>
      <c r="N762" s="372"/>
      <c r="O762" s="372"/>
      <c r="P762" s="372"/>
      <c r="Q762" s="372"/>
      <c r="R762" s="372"/>
      <c r="S762" s="372"/>
      <c r="T762" s="372"/>
      <c r="U762" s="372"/>
      <c r="V762" s="372"/>
      <c r="W762" s="372"/>
      <c r="X762" s="373"/>
      <c r="Y762" s="368" t="s">
        <v>594</v>
      </c>
      <c r="Z762" s="369"/>
      <c r="AA762" s="369"/>
      <c r="AB762" s="375"/>
      <c r="AC762" s="270" t="s">
        <v>580</v>
      </c>
      <c r="AD762" s="271"/>
      <c r="AE762" s="271"/>
      <c r="AF762" s="271"/>
      <c r="AG762" s="272"/>
      <c r="AH762" s="371" t="s">
        <v>580</v>
      </c>
      <c r="AI762" s="372"/>
      <c r="AJ762" s="372"/>
      <c r="AK762" s="372"/>
      <c r="AL762" s="372"/>
      <c r="AM762" s="372"/>
      <c r="AN762" s="372"/>
      <c r="AO762" s="372"/>
      <c r="AP762" s="372"/>
      <c r="AQ762" s="372"/>
      <c r="AR762" s="372"/>
      <c r="AS762" s="372"/>
      <c r="AT762" s="373"/>
      <c r="AU762" s="368">
        <v>0.87404099999999996</v>
      </c>
      <c r="AV762" s="369"/>
      <c r="AW762" s="369"/>
      <c r="AX762" s="370"/>
    </row>
    <row r="763" spans="1:50" ht="24.75" hidden="1" customHeight="1" x14ac:dyDescent="0.15">
      <c r="A763" s="569"/>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9"/>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9"/>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9"/>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35.25" customHeight="1" x14ac:dyDescent="0.15">
      <c r="A769" s="569"/>
      <c r="B769" s="733"/>
      <c r="C769" s="733"/>
      <c r="D769" s="733"/>
      <c r="E769" s="733"/>
      <c r="F769" s="734"/>
      <c r="G769" s="270" t="s">
        <v>620</v>
      </c>
      <c r="H769" s="271"/>
      <c r="I769" s="271"/>
      <c r="J769" s="271"/>
      <c r="K769" s="272"/>
      <c r="L769" s="371" t="s">
        <v>621</v>
      </c>
      <c r="M769" s="372"/>
      <c r="N769" s="372"/>
      <c r="O769" s="372"/>
      <c r="P769" s="372"/>
      <c r="Q769" s="372"/>
      <c r="R769" s="372"/>
      <c r="S769" s="372"/>
      <c r="T769" s="372"/>
      <c r="U769" s="372"/>
      <c r="V769" s="372"/>
      <c r="W769" s="372"/>
      <c r="X769" s="373"/>
      <c r="Y769" s="368" t="s">
        <v>622</v>
      </c>
      <c r="Z769" s="369"/>
      <c r="AA769" s="369"/>
      <c r="AB769" s="375"/>
      <c r="AC769" s="270" t="s">
        <v>621</v>
      </c>
      <c r="AD769" s="271"/>
      <c r="AE769" s="271"/>
      <c r="AF769" s="271"/>
      <c r="AG769" s="272"/>
      <c r="AH769" s="371" t="s">
        <v>623</v>
      </c>
      <c r="AI769" s="372"/>
      <c r="AJ769" s="372"/>
      <c r="AK769" s="372"/>
      <c r="AL769" s="372"/>
      <c r="AM769" s="372"/>
      <c r="AN769" s="372"/>
      <c r="AO769" s="372"/>
      <c r="AP769" s="372"/>
      <c r="AQ769" s="372"/>
      <c r="AR769" s="372"/>
      <c r="AS769" s="372"/>
      <c r="AT769" s="373"/>
      <c r="AU769" s="368" t="s">
        <v>621</v>
      </c>
      <c r="AV769" s="369"/>
      <c r="AW769" s="369"/>
      <c r="AX769" s="370"/>
    </row>
    <row r="770" spans="1:50" ht="24.75" customHeight="1" thickBot="1" x14ac:dyDescent="0.2">
      <c r="A770" s="569"/>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59.2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7.8068819999999999</v>
      </c>
      <c r="AV770" s="382"/>
      <c r="AW770" s="382"/>
      <c r="AX770" s="384"/>
    </row>
    <row r="771" spans="1:50" ht="30" customHeight="1" x14ac:dyDescent="0.15">
      <c r="A771" s="569"/>
      <c r="B771" s="733"/>
      <c r="C771" s="733"/>
      <c r="D771" s="733"/>
      <c r="E771" s="733"/>
      <c r="F771" s="734"/>
      <c r="G771" s="392" t="s">
        <v>494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customHeight="1" x14ac:dyDescent="0.15">
      <c r="A773" s="569"/>
      <c r="B773" s="733"/>
      <c r="C773" s="733"/>
      <c r="D773" s="733"/>
      <c r="E773" s="733"/>
      <c r="F773" s="734"/>
      <c r="G773" s="290" t="s">
        <v>595</v>
      </c>
      <c r="H773" s="291"/>
      <c r="I773" s="291"/>
      <c r="J773" s="291"/>
      <c r="K773" s="292"/>
      <c r="L773" s="293" t="s">
        <v>591</v>
      </c>
      <c r="M773" s="294"/>
      <c r="N773" s="294"/>
      <c r="O773" s="294"/>
      <c r="P773" s="294"/>
      <c r="Q773" s="294"/>
      <c r="R773" s="294"/>
      <c r="S773" s="294"/>
      <c r="T773" s="294"/>
      <c r="U773" s="294"/>
      <c r="V773" s="294"/>
      <c r="W773" s="294"/>
      <c r="X773" s="295"/>
      <c r="Y773" s="456" t="s">
        <v>591</v>
      </c>
      <c r="Z773" s="457"/>
      <c r="AA773" s="457"/>
      <c r="AB773" s="540"/>
      <c r="AC773" s="290" t="s">
        <v>596</v>
      </c>
      <c r="AD773" s="291"/>
      <c r="AE773" s="291"/>
      <c r="AF773" s="291"/>
      <c r="AG773" s="292"/>
      <c r="AH773" s="293" t="s">
        <v>596</v>
      </c>
      <c r="AI773" s="294"/>
      <c r="AJ773" s="294"/>
      <c r="AK773" s="294"/>
      <c r="AL773" s="294"/>
      <c r="AM773" s="294"/>
      <c r="AN773" s="294"/>
      <c r="AO773" s="294"/>
      <c r="AP773" s="294"/>
      <c r="AQ773" s="294"/>
      <c r="AR773" s="294"/>
      <c r="AS773" s="294"/>
      <c r="AT773" s="295"/>
      <c r="AU773" s="456" t="s">
        <v>596</v>
      </c>
      <c r="AV773" s="457"/>
      <c r="AW773" s="457"/>
      <c r="AX773" s="458"/>
    </row>
    <row r="774" spans="1:50" ht="24.75" hidden="1" customHeight="1" x14ac:dyDescent="0.15">
      <c r="A774" s="569"/>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9"/>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3"/>
      <c r="C784" s="733"/>
      <c r="D784" s="733"/>
      <c r="E784" s="733"/>
      <c r="F784" s="734"/>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hidden="1" customHeight="1" x14ac:dyDescent="0.15">
      <c r="A786" s="569"/>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69"/>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x14ac:dyDescent="0.15">
      <c r="A796" s="569"/>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hidden="1" customHeight="1" x14ac:dyDescent="0.15">
      <c r="A799" s="569"/>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69"/>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560</v>
      </c>
      <c r="D816" s="385"/>
      <c r="E816" s="385"/>
      <c r="F816" s="385"/>
      <c r="G816" s="385"/>
      <c r="H816" s="385"/>
      <c r="I816" s="385"/>
      <c r="J816" s="167" t="s">
        <v>571</v>
      </c>
      <c r="K816" s="168"/>
      <c r="L816" s="168"/>
      <c r="M816" s="168"/>
      <c r="N816" s="168"/>
      <c r="O816" s="168"/>
      <c r="P816" s="156" t="s">
        <v>561</v>
      </c>
      <c r="Q816" s="157"/>
      <c r="R816" s="157"/>
      <c r="S816" s="157"/>
      <c r="T816" s="157"/>
      <c r="U816" s="157"/>
      <c r="V816" s="157"/>
      <c r="W816" s="157"/>
      <c r="X816" s="157"/>
      <c r="Y816" s="158">
        <v>59.2</v>
      </c>
      <c r="Z816" s="159"/>
      <c r="AA816" s="159"/>
      <c r="AB816" s="160"/>
      <c r="AC816" s="273" t="s">
        <v>570</v>
      </c>
      <c r="AD816" s="273"/>
      <c r="AE816" s="273"/>
      <c r="AF816" s="273"/>
      <c r="AG816" s="273"/>
      <c r="AH816" s="276" t="s">
        <v>569</v>
      </c>
      <c r="AI816" s="277"/>
      <c r="AJ816" s="277"/>
      <c r="AK816" s="278"/>
      <c r="AL816" s="276">
        <f>+(59204412/59204414)*100</f>
        <v>99.999996621873493</v>
      </c>
      <c r="AM816" s="277"/>
      <c r="AN816" s="277"/>
      <c r="AO816" s="278"/>
      <c r="AP816" s="267" t="s">
        <v>599</v>
      </c>
      <c r="AQ816" s="267"/>
      <c r="AR816" s="267"/>
      <c r="AS816" s="267"/>
      <c r="AT816" s="267"/>
      <c r="AU816" s="267"/>
      <c r="AV816" s="267"/>
      <c r="AW816" s="267"/>
      <c r="AX816" s="267"/>
    </row>
    <row r="817" spans="1:50" ht="30" customHeight="1" x14ac:dyDescent="0.15">
      <c r="A817" s="374">
        <v>2</v>
      </c>
      <c r="B817" s="374">
        <v>1</v>
      </c>
      <c r="C817" s="388" t="s">
        <v>564</v>
      </c>
      <c r="D817" s="385"/>
      <c r="E817" s="385"/>
      <c r="F817" s="385"/>
      <c r="G817" s="385"/>
      <c r="H817" s="385"/>
      <c r="I817" s="385"/>
      <c r="J817" s="167" t="s">
        <v>572</v>
      </c>
      <c r="K817" s="168"/>
      <c r="L817" s="168"/>
      <c r="M817" s="168"/>
      <c r="N817" s="168"/>
      <c r="O817" s="168"/>
      <c r="P817" s="156" t="s">
        <v>561</v>
      </c>
      <c r="Q817" s="157"/>
      <c r="R817" s="157"/>
      <c r="S817" s="157"/>
      <c r="T817" s="157"/>
      <c r="U817" s="157"/>
      <c r="V817" s="157"/>
      <c r="W817" s="157"/>
      <c r="X817" s="157"/>
      <c r="Y817" s="158">
        <v>19.850000000000001</v>
      </c>
      <c r="Z817" s="159"/>
      <c r="AA817" s="159"/>
      <c r="AB817" s="160"/>
      <c r="AC817" s="273" t="s">
        <v>570</v>
      </c>
      <c r="AD817" s="273"/>
      <c r="AE817" s="273"/>
      <c r="AF817" s="273"/>
      <c r="AG817" s="273"/>
      <c r="AH817" s="276" t="s">
        <v>569</v>
      </c>
      <c r="AI817" s="277"/>
      <c r="AJ817" s="277"/>
      <c r="AK817" s="278"/>
      <c r="AL817" s="276">
        <f>19850400/(19960344)*100</f>
        <v>99.44918784966832</v>
      </c>
      <c r="AM817" s="277"/>
      <c r="AN817" s="277"/>
      <c r="AO817" s="278"/>
      <c r="AP817" s="267" t="s">
        <v>600</v>
      </c>
      <c r="AQ817" s="267"/>
      <c r="AR817" s="267"/>
      <c r="AS817" s="267"/>
      <c r="AT817" s="267"/>
      <c r="AU817" s="267"/>
      <c r="AV817" s="267"/>
      <c r="AW817" s="267"/>
      <c r="AX817" s="267"/>
    </row>
    <row r="818" spans="1:50" ht="30" customHeight="1" x14ac:dyDescent="0.15">
      <c r="A818" s="374">
        <v>3</v>
      </c>
      <c r="B818" s="374">
        <v>1</v>
      </c>
      <c r="C818" s="388" t="s">
        <v>565</v>
      </c>
      <c r="D818" s="385"/>
      <c r="E818" s="385"/>
      <c r="F818" s="385"/>
      <c r="G818" s="385"/>
      <c r="H818" s="385"/>
      <c r="I818" s="385"/>
      <c r="J818" s="167">
        <v>3010401016070</v>
      </c>
      <c r="K818" s="168"/>
      <c r="L818" s="168"/>
      <c r="M818" s="168"/>
      <c r="N818" s="168"/>
      <c r="O818" s="168"/>
      <c r="P818" s="156" t="s">
        <v>567</v>
      </c>
      <c r="Q818" s="157"/>
      <c r="R818" s="157"/>
      <c r="S818" s="157"/>
      <c r="T818" s="157"/>
      <c r="U818" s="157"/>
      <c r="V818" s="157"/>
      <c r="W818" s="157"/>
      <c r="X818" s="157"/>
      <c r="Y818" s="158">
        <v>0.94847700000000001</v>
      </c>
      <c r="Z818" s="159"/>
      <c r="AA818" s="159"/>
      <c r="AB818" s="160"/>
      <c r="AC818" s="273" t="s">
        <v>568</v>
      </c>
      <c r="AD818" s="273"/>
      <c r="AE818" s="273"/>
      <c r="AF818" s="273"/>
      <c r="AG818" s="273"/>
      <c r="AH818" s="276" t="s">
        <v>569</v>
      </c>
      <c r="AI818" s="277"/>
      <c r="AJ818" s="277"/>
      <c r="AK818" s="278"/>
      <c r="AL818" s="276">
        <v>100</v>
      </c>
      <c r="AM818" s="277"/>
      <c r="AN818" s="277"/>
      <c r="AO818" s="278"/>
      <c r="AP818" s="267" t="s">
        <v>601</v>
      </c>
      <c r="AQ818" s="267"/>
      <c r="AR818" s="267"/>
      <c r="AS818" s="267"/>
      <c r="AT818" s="267"/>
      <c r="AU818" s="267"/>
      <c r="AV818" s="267"/>
      <c r="AW818" s="267"/>
      <c r="AX818" s="267"/>
    </row>
    <row r="819" spans="1:50" ht="30" customHeight="1" x14ac:dyDescent="0.15">
      <c r="A819" s="374">
        <v>4</v>
      </c>
      <c r="B819" s="374">
        <v>1</v>
      </c>
      <c r="C819" s="388" t="s">
        <v>566</v>
      </c>
      <c r="D819" s="385"/>
      <c r="E819" s="385"/>
      <c r="F819" s="385"/>
      <c r="G819" s="385"/>
      <c r="H819" s="385"/>
      <c r="I819" s="385"/>
      <c r="J819" s="167">
        <v>2010001033161</v>
      </c>
      <c r="K819" s="168"/>
      <c r="L819" s="168"/>
      <c r="M819" s="168"/>
      <c r="N819" s="168"/>
      <c r="O819" s="168"/>
      <c r="P819" s="156" t="s">
        <v>649</v>
      </c>
      <c r="Q819" s="157"/>
      <c r="R819" s="157"/>
      <c r="S819" s="157"/>
      <c r="T819" s="157"/>
      <c r="U819" s="157"/>
      <c r="V819" s="157"/>
      <c r="W819" s="157"/>
      <c r="X819" s="157"/>
      <c r="Y819" s="158">
        <v>0.57599999999999996</v>
      </c>
      <c r="Z819" s="159"/>
      <c r="AA819" s="159"/>
      <c r="AB819" s="160"/>
      <c r="AC819" s="273" t="s">
        <v>568</v>
      </c>
      <c r="AD819" s="273"/>
      <c r="AE819" s="273"/>
      <c r="AF819" s="273"/>
      <c r="AG819" s="273"/>
      <c r="AH819" s="276" t="s">
        <v>569</v>
      </c>
      <c r="AI819" s="277"/>
      <c r="AJ819" s="277"/>
      <c r="AK819" s="278"/>
      <c r="AL819" s="276">
        <v>100</v>
      </c>
      <c r="AM819" s="277"/>
      <c r="AN819" s="277"/>
      <c r="AO819" s="278"/>
      <c r="AP819" s="267" t="s">
        <v>600</v>
      </c>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39" customHeight="1" x14ac:dyDescent="0.15">
      <c r="A849" s="374">
        <v>1</v>
      </c>
      <c r="B849" s="374">
        <v>1</v>
      </c>
      <c r="C849" s="388" t="s">
        <v>573</v>
      </c>
      <c r="D849" s="385"/>
      <c r="E849" s="385"/>
      <c r="F849" s="385"/>
      <c r="G849" s="385"/>
      <c r="H849" s="385"/>
      <c r="I849" s="385"/>
      <c r="J849" s="167">
        <v>6010005018634</v>
      </c>
      <c r="K849" s="168"/>
      <c r="L849" s="168"/>
      <c r="M849" s="168"/>
      <c r="N849" s="168"/>
      <c r="O849" s="168"/>
      <c r="P849" s="156" t="s">
        <v>648</v>
      </c>
      <c r="Q849" s="157"/>
      <c r="R849" s="157"/>
      <c r="S849" s="157"/>
      <c r="T849" s="157"/>
      <c r="U849" s="157"/>
      <c r="V849" s="157"/>
      <c r="W849" s="157"/>
      <c r="X849" s="157"/>
      <c r="Y849" s="158">
        <v>7.8108820000000003</v>
      </c>
      <c r="Z849" s="159"/>
      <c r="AA849" s="159"/>
      <c r="AB849" s="160"/>
      <c r="AC849" s="273" t="s">
        <v>574</v>
      </c>
      <c r="AD849" s="273"/>
      <c r="AE849" s="273"/>
      <c r="AF849" s="273"/>
      <c r="AG849" s="273"/>
      <c r="AH849" s="274">
        <v>1</v>
      </c>
      <c r="AI849" s="275"/>
      <c r="AJ849" s="275"/>
      <c r="AK849" s="275"/>
      <c r="AL849" s="276">
        <f>(8867632/8867632)*100</f>
        <v>100</v>
      </c>
      <c r="AM849" s="277"/>
      <c r="AN849" s="277"/>
      <c r="AO849" s="278"/>
      <c r="AP849" s="267" t="s">
        <v>602</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510</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512</v>
      </c>
      <c r="AQ1080" s="387"/>
      <c r="AR1080" s="387"/>
      <c r="AS1080" s="387"/>
      <c r="AT1080" s="387"/>
      <c r="AU1080" s="387"/>
      <c r="AV1080" s="387"/>
      <c r="AW1080" s="387"/>
      <c r="AX1080" s="387"/>
    </row>
    <row r="1081" spans="1:50" ht="30.75" hidden="1"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H816:AK819">
    <cfRule type="expression" dxfId="703" priority="1">
      <formula>IF(AND(AH816&gt;=0, RIGHT(TEXT(AH816,"0.#"),1)&lt;&gt;"."),TRUE,FALSE)</formula>
    </cfRule>
    <cfRule type="expression" dxfId="702" priority="2">
      <formula>IF(AND(AH816&gt;=0, RIGHT(TEXT(AH816,"0.#"),1)="."),TRUE,FALSE)</formula>
    </cfRule>
    <cfRule type="expression" dxfId="701" priority="3">
      <formula>IF(AND(AH816&lt;0, RIGHT(TEXT(AH816,"0.#"),1)&lt;&gt;"."),TRUE,FALSE)</formula>
    </cfRule>
    <cfRule type="expression" dxfId="700" priority="4">
      <formula>IF(AND(AH816&lt;0, RIGHT(TEXT(AH816,"0.#"),1)="."),TRUE,FALSE)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0" max="49" man="1"/>
    <brk id="146" max="49" man="1"/>
    <brk id="68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849</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549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549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549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
      </c>
      <c r="K10" s="14" t="s">
        <v>513</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t="s">
        <v>549</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4"/>
      <c r="H4" s="890"/>
      <c r="I4" s="890"/>
      <c r="J4" s="890"/>
      <c r="K4" s="890"/>
      <c r="L4" s="890"/>
      <c r="M4" s="890"/>
      <c r="N4" s="890"/>
      <c r="O4" s="891"/>
      <c r="P4" s="102"/>
      <c r="Q4" s="898"/>
      <c r="R4" s="898"/>
      <c r="S4" s="898"/>
      <c r="T4" s="898"/>
      <c r="U4" s="898"/>
      <c r="V4" s="898"/>
      <c r="W4" s="898"/>
      <c r="X4" s="899"/>
      <c r="Y4" s="876" t="s">
        <v>14</v>
      </c>
      <c r="Z4" s="877"/>
      <c r="AA4" s="878"/>
      <c r="AB4" s="485"/>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92"/>
      <c r="H5" s="893"/>
      <c r="I5" s="893"/>
      <c r="J5" s="893"/>
      <c r="K5" s="893"/>
      <c r="L5" s="893"/>
      <c r="M5" s="893"/>
      <c r="N5" s="893"/>
      <c r="O5" s="894"/>
      <c r="P5" s="900"/>
      <c r="Q5" s="900"/>
      <c r="R5" s="900"/>
      <c r="S5" s="900"/>
      <c r="T5" s="900"/>
      <c r="U5" s="900"/>
      <c r="V5" s="900"/>
      <c r="W5" s="900"/>
      <c r="X5" s="901"/>
      <c r="Y5" s="252" t="s">
        <v>61</v>
      </c>
      <c r="Z5" s="873"/>
      <c r="AA5" s="874"/>
      <c r="AB5" s="500"/>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4"/>
      <c r="H9" s="890"/>
      <c r="I9" s="890"/>
      <c r="J9" s="890"/>
      <c r="K9" s="890"/>
      <c r="L9" s="890"/>
      <c r="M9" s="890"/>
      <c r="N9" s="890"/>
      <c r="O9" s="891"/>
      <c r="P9" s="102"/>
      <c r="Q9" s="898"/>
      <c r="R9" s="898"/>
      <c r="S9" s="898"/>
      <c r="T9" s="898"/>
      <c r="U9" s="898"/>
      <c r="V9" s="898"/>
      <c r="W9" s="898"/>
      <c r="X9" s="899"/>
      <c r="Y9" s="876" t="s">
        <v>14</v>
      </c>
      <c r="Z9" s="877"/>
      <c r="AA9" s="878"/>
      <c r="AB9" s="485"/>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92"/>
      <c r="H10" s="893"/>
      <c r="I10" s="893"/>
      <c r="J10" s="893"/>
      <c r="K10" s="893"/>
      <c r="L10" s="893"/>
      <c r="M10" s="893"/>
      <c r="N10" s="893"/>
      <c r="O10" s="894"/>
      <c r="P10" s="900"/>
      <c r="Q10" s="900"/>
      <c r="R10" s="900"/>
      <c r="S10" s="900"/>
      <c r="T10" s="900"/>
      <c r="U10" s="900"/>
      <c r="V10" s="900"/>
      <c r="W10" s="900"/>
      <c r="X10" s="901"/>
      <c r="Y10" s="252" t="s">
        <v>61</v>
      </c>
      <c r="Z10" s="873"/>
      <c r="AA10" s="874"/>
      <c r="AB10" s="500"/>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4"/>
      <c r="H14" s="890"/>
      <c r="I14" s="890"/>
      <c r="J14" s="890"/>
      <c r="K14" s="890"/>
      <c r="L14" s="890"/>
      <c r="M14" s="890"/>
      <c r="N14" s="890"/>
      <c r="O14" s="891"/>
      <c r="P14" s="102"/>
      <c r="Q14" s="898"/>
      <c r="R14" s="898"/>
      <c r="S14" s="898"/>
      <c r="T14" s="898"/>
      <c r="U14" s="898"/>
      <c r="V14" s="898"/>
      <c r="W14" s="898"/>
      <c r="X14" s="899"/>
      <c r="Y14" s="876" t="s">
        <v>14</v>
      </c>
      <c r="Z14" s="877"/>
      <c r="AA14" s="878"/>
      <c r="AB14" s="485"/>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92"/>
      <c r="H15" s="893"/>
      <c r="I15" s="893"/>
      <c r="J15" s="893"/>
      <c r="K15" s="893"/>
      <c r="L15" s="893"/>
      <c r="M15" s="893"/>
      <c r="N15" s="893"/>
      <c r="O15" s="894"/>
      <c r="P15" s="900"/>
      <c r="Q15" s="900"/>
      <c r="R15" s="900"/>
      <c r="S15" s="900"/>
      <c r="T15" s="900"/>
      <c r="U15" s="900"/>
      <c r="V15" s="900"/>
      <c r="W15" s="900"/>
      <c r="X15" s="901"/>
      <c r="Y15" s="252" t="s">
        <v>61</v>
      </c>
      <c r="Z15" s="873"/>
      <c r="AA15" s="874"/>
      <c r="AB15" s="500"/>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4"/>
      <c r="H19" s="890"/>
      <c r="I19" s="890"/>
      <c r="J19" s="890"/>
      <c r="K19" s="890"/>
      <c r="L19" s="890"/>
      <c r="M19" s="890"/>
      <c r="N19" s="890"/>
      <c r="O19" s="891"/>
      <c r="P19" s="102"/>
      <c r="Q19" s="898"/>
      <c r="R19" s="898"/>
      <c r="S19" s="898"/>
      <c r="T19" s="898"/>
      <c r="U19" s="898"/>
      <c r="V19" s="898"/>
      <c r="W19" s="898"/>
      <c r="X19" s="899"/>
      <c r="Y19" s="876" t="s">
        <v>14</v>
      </c>
      <c r="Z19" s="877"/>
      <c r="AA19" s="878"/>
      <c r="AB19" s="485"/>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92"/>
      <c r="H20" s="893"/>
      <c r="I20" s="893"/>
      <c r="J20" s="893"/>
      <c r="K20" s="893"/>
      <c r="L20" s="893"/>
      <c r="M20" s="893"/>
      <c r="N20" s="893"/>
      <c r="O20" s="894"/>
      <c r="P20" s="900"/>
      <c r="Q20" s="900"/>
      <c r="R20" s="900"/>
      <c r="S20" s="900"/>
      <c r="T20" s="900"/>
      <c r="U20" s="900"/>
      <c r="V20" s="900"/>
      <c r="W20" s="900"/>
      <c r="X20" s="901"/>
      <c r="Y20" s="252" t="s">
        <v>61</v>
      </c>
      <c r="Z20" s="873"/>
      <c r="AA20" s="874"/>
      <c r="AB20" s="500"/>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4"/>
      <c r="H24" s="890"/>
      <c r="I24" s="890"/>
      <c r="J24" s="890"/>
      <c r="K24" s="890"/>
      <c r="L24" s="890"/>
      <c r="M24" s="890"/>
      <c r="N24" s="890"/>
      <c r="O24" s="891"/>
      <c r="P24" s="102"/>
      <c r="Q24" s="898"/>
      <c r="R24" s="898"/>
      <c r="S24" s="898"/>
      <c r="T24" s="898"/>
      <c r="U24" s="898"/>
      <c r="V24" s="898"/>
      <c r="W24" s="898"/>
      <c r="X24" s="899"/>
      <c r="Y24" s="876" t="s">
        <v>14</v>
      </c>
      <c r="Z24" s="877"/>
      <c r="AA24" s="878"/>
      <c r="AB24" s="485"/>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92"/>
      <c r="H25" s="893"/>
      <c r="I25" s="893"/>
      <c r="J25" s="893"/>
      <c r="K25" s="893"/>
      <c r="L25" s="893"/>
      <c r="M25" s="893"/>
      <c r="N25" s="893"/>
      <c r="O25" s="894"/>
      <c r="P25" s="900"/>
      <c r="Q25" s="900"/>
      <c r="R25" s="900"/>
      <c r="S25" s="900"/>
      <c r="T25" s="900"/>
      <c r="U25" s="900"/>
      <c r="V25" s="900"/>
      <c r="W25" s="900"/>
      <c r="X25" s="901"/>
      <c r="Y25" s="252" t="s">
        <v>61</v>
      </c>
      <c r="Z25" s="873"/>
      <c r="AA25" s="874"/>
      <c r="AB25" s="500"/>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4"/>
      <c r="H29" s="890"/>
      <c r="I29" s="890"/>
      <c r="J29" s="890"/>
      <c r="K29" s="890"/>
      <c r="L29" s="890"/>
      <c r="M29" s="890"/>
      <c r="N29" s="890"/>
      <c r="O29" s="891"/>
      <c r="P29" s="102"/>
      <c r="Q29" s="898"/>
      <c r="R29" s="898"/>
      <c r="S29" s="898"/>
      <c r="T29" s="898"/>
      <c r="U29" s="898"/>
      <c r="V29" s="898"/>
      <c r="W29" s="898"/>
      <c r="X29" s="899"/>
      <c r="Y29" s="876" t="s">
        <v>14</v>
      </c>
      <c r="Z29" s="877"/>
      <c r="AA29" s="878"/>
      <c r="AB29" s="485"/>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92"/>
      <c r="H30" s="893"/>
      <c r="I30" s="893"/>
      <c r="J30" s="893"/>
      <c r="K30" s="893"/>
      <c r="L30" s="893"/>
      <c r="M30" s="893"/>
      <c r="N30" s="893"/>
      <c r="O30" s="894"/>
      <c r="P30" s="900"/>
      <c r="Q30" s="900"/>
      <c r="R30" s="900"/>
      <c r="S30" s="900"/>
      <c r="T30" s="900"/>
      <c r="U30" s="900"/>
      <c r="V30" s="900"/>
      <c r="W30" s="900"/>
      <c r="X30" s="901"/>
      <c r="Y30" s="252" t="s">
        <v>61</v>
      </c>
      <c r="Z30" s="873"/>
      <c r="AA30" s="874"/>
      <c r="AB30" s="500"/>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4"/>
      <c r="H34" s="890"/>
      <c r="I34" s="890"/>
      <c r="J34" s="890"/>
      <c r="K34" s="890"/>
      <c r="L34" s="890"/>
      <c r="M34" s="890"/>
      <c r="N34" s="890"/>
      <c r="O34" s="891"/>
      <c r="P34" s="102"/>
      <c r="Q34" s="898"/>
      <c r="R34" s="898"/>
      <c r="S34" s="898"/>
      <c r="T34" s="898"/>
      <c r="U34" s="898"/>
      <c r="V34" s="898"/>
      <c r="W34" s="898"/>
      <c r="X34" s="899"/>
      <c r="Y34" s="876" t="s">
        <v>14</v>
      </c>
      <c r="Z34" s="877"/>
      <c r="AA34" s="878"/>
      <c r="AB34" s="485"/>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92"/>
      <c r="H35" s="893"/>
      <c r="I35" s="893"/>
      <c r="J35" s="893"/>
      <c r="K35" s="893"/>
      <c r="L35" s="893"/>
      <c r="M35" s="893"/>
      <c r="N35" s="893"/>
      <c r="O35" s="894"/>
      <c r="P35" s="900"/>
      <c r="Q35" s="900"/>
      <c r="R35" s="900"/>
      <c r="S35" s="900"/>
      <c r="T35" s="900"/>
      <c r="U35" s="900"/>
      <c r="V35" s="900"/>
      <c r="W35" s="900"/>
      <c r="X35" s="901"/>
      <c r="Y35" s="252" t="s">
        <v>61</v>
      </c>
      <c r="Z35" s="873"/>
      <c r="AA35" s="874"/>
      <c r="AB35" s="500"/>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4"/>
      <c r="H39" s="890"/>
      <c r="I39" s="890"/>
      <c r="J39" s="890"/>
      <c r="K39" s="890"/>
      <c r="L39" s="890"/>
      <c r="M39" s="890"/>
      <c r="N39" s="890"/>
      <c r="O39" s="891"/>
      <c r="P39" s="102"/>
      <c r="Q39" s="898"/>
      <c r="R39" s="898"/>
      <c r="S39" s="898"/>
      <c r="T39" s="898"/>
      <c r="U39" s="898"/>
      <c r="V39" s="898"/>
      <c r="W39" s="898"/>
      <c r="X39" s="899"/>
      <c r="Y39" s="876" t="s">
        <v>14</v>
      </c>
      <c r="Z39" s="877"/>
      <c r="AA39" s="878"/>
      <c r="AB39" s="485"/>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92"/>
      <c r="H40" s="893"/>
      <c r="I40" s="893"/>
      <c r="J40" s="893"/>
      <c r="K40" s="893"/>
      <c r="L40" s="893"/>
      <c r="M40" s="893"/>
      <c r="N40" s="893"/>
      <c r="O40" s="894"/>
      <c r="P40" s="900"/>
      <c r="Q40" s="900"/>
      <c r="R40" s="900"/>
      <c r="S40" s="900"/>
      <c r="T40" s="900"/>
      <c r="U40" s="900"/>
      <c r="V40" s="900"/>
      <c r="W40" s="900"/>
      <c r="X40" s="901"/>
      <c r="Y40" s="252" t="s">
        <v>61</v>
      </c>
      <c r="Z40" s="873"/>
      <c r="AA40" s="874"/>
      <c r="AB40" s="500"/>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4"/>
      <c r="H44" s="890"/>
      <c r="I44" s="890"/>
      <c r="J44" s="890"/>
      <c r="K44" s="890"/>
      <c r="L44" s="890"/>
      <c r="M44" s="890"/>
      <c r="N44" s="890"/>
      <c r="O44" s="891"/>
      <c r="P44" s="102"/>
      <c r="Q44" s="898"/>
      <c r="R44" s="898"/>
      <c r="S44" s="898"/>
      <c r="T44" s="898"/>
      <c r="U44" s="898"/>
      <c r="V44" s="898"/>
      <c r="W44" s="898"/>
      <c r="X44" s="899"/>
      <c r="Y44" s="876" t="s">
        <v>14</v>
      </c>
      <c r="Z44" s="877"/>
      <c r="AA44" s="878"/>
      <c r="AB44" s="485"/>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92"/>
      <c r="H45" s="893"/>
      <c r="I45" s="893"/>
      <c r="J45" s="893"/>
      <c r="K45" s="893"/>
      <c r="L45" s="893"/>
      <c r="M45" s="893"/>
      <c r="N45" s="893"/>
      <c r="O45" s="894"/>
      <c r="P45" s="900"/>
      <c r="Q45" s="900"/>
      <c r="R45" s="900"/>
      <c r="S45" s="900"/>
      <c r="T45" s="900"/>
      <c r="U45" s="900"/>
      <c r="V45" s="900"/>
      <c r="W45" s="900"/>
      <c r="X45" s="901"/>
      <c r="Y45" s="252" t="s">
        <v>61</v>
      </c>
      <c r="Z45" s="873"/>
      <c r="AA45" s="874"/>
      <c r="AB45" s="500"/>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4"/>
      <c r="H49" s="890"/>
      <c r="I49" s="890"/>
      <c r="J49" s="890"/>
      <c r="K49" s="890"/>
      <c r="L49" s="890"/>
      <c r="M49" s="890"/>
      <c r="N49" s="890"/>
      <c r="O49" s="891"/>
      <c r="P49" s="102"/>
      <c r="Q49" s="898"/>
      <c r="R49" s="898"/>
      <c r="S49" s="898"/>
      <c r="T49" s="898"/>
      <c r="U49" s="898"/>
      <c r="V49" s="898"/>
      <c r="W49" s="898"/>
      <c r="X49" s="899"/>
      <c r="Y49" s="876" t="s">
        <v>14</v>
      </c>
      <c r="Z49" s="877"/>
      <c r="AA49" s="878"/>
      <c r="AB49" s="485"/>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92"/>
      <c r="H50" s="893"/>
      <c r="I50" s="893"/>
      <c r="J50" s="893"/>
      <c r="K50" s="893"/>
      <c r="L50" s="893"/>
      <c r="M50" s="893"/>
      <c r="N50" s="893"/>
      <c r="O50" s="894"/>
      <c r="P50" s="900"/>
      <c r="Q50" s="900"/>
      <c r="R50" s="900"/>
      <c r="S50" s="900"/>
      <c r="T50" s="900"/>
      <c r="U50" s="900"/>
      <c r="V50" s="900"/>
      <c r="W50" s="900"/>
      <c r="X50" s="901"/>
      <c r="Y50" s="252" t="s">
        <v>61</v>
      </c>
      <c r="Z50" s="873"/>
      <c r="AA50" s="874"/>
      <c r="AB50" s="500"/>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5"/>
      <c r="H51" s="896"/>
      <c r="I51" s="896"/>
      <c r="J51" s="896"/>
      <c r="K51" s="896"/>
      <c r="L51" s="896"/>
      <c r="M51" s="896"/>
      <c r="N51" s="896"/>
      <c r="O51" s="897"/>
      <c r="P51" s="902"/>
      <c r="Q51" s="902"/>
      <c r="R51" s="902"/>
      <c r="S51" s="902"/>
      <c r="T51" s="902"/>
      <c r="U51" s="902"/>
      <c r="V51" s="902"/>
      <c r="W51" s="902"/>
      <c r="X51" s="903"/>
      <c r="Y51" s="904" t="s">
        <v>15</v>
      </c>
      <c r="Z51" s="873"/>
      <c r="AA51" s="874"/>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21" zoomScale="55" zoomScaleNormal="75" zoomScaleSheetLayoutView="55" zoomScalePageLayoutView="70" workbookViewId="0">
      <selection activeCell="AC144" sqref="AC144:AG14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2016-08-18T04:39:51Z</cp:lastPrinted>
  <dcterms:created xsi:type="dcterms:W3CDTF">2012-03-13T00:50:25Z</dcterms:created>
  <dcterms:modified xsi:type="dcterms:W3CDTF">2020-11-19T05:12:57Z</dcterms:modified>
</cp:coreProperties>
</file>